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d81ad189197f958/Great Houghton 2025/Finance/"/>
    </mc:Choice>
  </mc:AlternateContent>
  <xr:revisionPtr revIDLastSave="633" documentId="13_ncr:1_{D4AF37E1-6ED9-4B9D-A09F-023DEC8C88DE}" xr6:coauthVersionLast="47" xr6:coauthVersionMax="47" xr10:uidLastSave="{D1C1EAEE-E603-4CF9-9828-BA77B8F228F2}"/>
  <bookViews>
    <workbookView xWindow="-108" yWindow="-108" windowWidth="23256" windowHeight="12576" tabRatio="596" activeTab="5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Sig Variance" sheetId="6" r:id="rId5"/>
    <sheet name="Bank Reconciliation" sheetId="7" r:id="rId6"/>
    <sheet name="Internal Audit" sheetId="8" r:id="rId7"/>
    <sheet name="External Audit" sheetId="9" r:id="rId8"/>
    <sheet name="VAT Claim" sheetId="11" r:id="rId9"/>
    <sheet name="Sheet1" sheetId="12" r:id="rId10"/>
  </sheets>
  <definedNames>
    <definedName name="_xlnm.Print_Area" localSheetId="1">Payments!$B$1:$AK$46</definedName>
    <definedName name="_xlnm.Print_Area" localSheetId="0">Receipts!$B$1:$O$21</definedName>
    <definedName name="_xlnm.Print_Area" localSheetId="4">'Sig Variance'!$A$1:$N$24</definedName>
    <definedName name="_xlnm.Print_Area" localSheetId="3">Summary!$A$1:$K$72</definedName>
    <definedName name="_xlnm.Print_Titles" localSheetId="1">Payments!$B:$F,Payments!$1:$6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9" i="1" l="1"/>
  <c r="L5" i="3"/>
  <c r="I13" i="2" s="1"/>
  <c r="G142" i="1"/>
  <c r="G141" i="1"/>
  <c r="G140" i="1"/>
  <c r="G139" i="1"/>
  <c r="G138" i="1"/>
  <c r="G137" i="1"/>
  <c r="G136" i="1"/>
  <c r="A136" i="1" s="1"/>
  <c r="G135" i="1"/>
  <c r="A135" i="1" s="1"/>
  <c r="G134" i="1"/>
  <c r="A134" i="1" s="1"/>
  <c r="G133" i="1"/>
  <c r="A133" i="1" s="1"/>
  <c r="G80" i="1"/>
  <c r="D23" i="7"/>
  <c r="G41" i="1"/>
  <c r="G132" i="1"/>
  <c r="A132" i="1" s="1"/>
  <c r="G131" i="1"/>
  <c r="A131" i="1" s="1"/>
  <c r="G130" i="1"/>
  <c r="A130" i="1" s="1"/>
  <c r="G129" i="1"/>
  <c r="G128" i="1"/>
  <c r="A128" i="1" s="1"/>
  <c r="G127" i="1"/>
  <c r="A127" i="1" s="1"/>
  <c r="G126" i="1"/>
  <c r="A126" i="1" s="1"/>
  <c r="G125" i="1"/>
  <c r="A125" i="1" s="1"/>
  <c r="G124" i="1"/>
  <c r="A124" i="1" s="1"/>
  <c r="G123" i="1"/>
  <c r="A123" i="1" s="1"/>
  <c r="G122" i="1"/>
  <c r="A129" i="1"/>
  <c r="G69" i="1"/>
  <c r="G77" i="1"/>
  <c r="G17" i="1" l="1"/>
  <c r="G16" i="1"/>
  <c r="G15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79" i="1"/>
  <c r="G105" i="1" l="1"/>
  <c r="G104" i="1"/>
  <c r="G93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8" i="1"/>
  <c r="G87" i="1"/>
  <c r="G86" i="1"/>
  <c r="G85" i="1"/>
  <c r="G84" i="1"/>
  <c r="G83" i="1"/>
  <c r="G57" i="1"/>
  <c r="G46" i="1"/>
  <c r="G34" i="1"/>
  <c r="I6" i="1"/>
  <c r="I20" i="2" s="1"/>
  <c r="G106" i="1" l="1"/>
  <c r="G82" i="1"/>
  <c r="G81" i="1"/>
  <c r="G39" i="1"/>
  <c r="F17" i="7" l="1"/>
  <c r="F14" i="3" l="1"/>
  <c r="G29" i="1"/>
  <c r="F11" i="3" l="1"/>
  <c r="G78" i="1" l="1"/>
  <c r="G76" i="1"/>
  <c r="G75" i="1"/>
  <c r="G74" i="1"/>
  <c r="G73" i="1"/>
  <c r="G72" i="1"/>
  <c r="G71" i="1"/>
  <c r="F34" i="3"/>
  <c r="O5" i="3" l="1"/>
  <c r="N5" i="3"/>
  <c r="M5" i="3"/>
  <c r="K5" i="3"/>
  <c r="H5" i="3"/>
  <c r="G5" i="3"/>
  <c r="G70" i="1" l="1"/>
  <c r="G67" i="1"/>
  <c r="G66" i="1"/>
  <c r="G65" i="1"/>
  <c r="G64" i="1"/>
  <c r="G63" i="1"/>
  <c r="G48" i="1" l="1"/>
  <c r="G33" i="1" l="1"/>
  <c r="D5" i="7" l="1"/>
  <c r="D7" i="7" s="1"/>
  <c r="D25" i="7" l="1"/>
  <c r="F10" i="3"/>
  <c r="F9" i="3"/>
  <c r="F12" i="3" l="1"/>
  <c r="G12" i="1"/>
  <c r="G14" i="1"/>
  <c r="G13" i="1"/>
  <c r="G18" i="1"/>
  <c r="AA6" i="1" l="1"/>
  <c r="G68" i="1" l="1"/>
  <c r="G62" i="1"/>
  <c r="G60" i="1"/>
  <c r="G59" i="1"/>
  <c r="G58" i="1"/>
  <c r="G56" i="1"/>
  <c r="G55" i="1"/>
  <c r="G54" i="1"/>
  <c r="G53" i="1"/>
  <c r="G52" i="1"/>
  <c r="G61" i="1"/>
  <c r="G51" i="1"/>
  <c r="G50" i="1"/>
  <c r="G49" i="1"/>
  <c r="G47" i="1"/>
  <c r="G45" i="1"/>
  <c r="G44" i="1"/>
  <c r="G43" i="1"/>
  <c r="G42" i="1"/>
  <c r="G40" i="1"/>
  <c r="G38" i="1"/>
  <c r="G37" i="1"/>
  <c r="G36" i="1"/>
  <c r="G35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1" i="1"/>
  <c r="G10" i="1"/>
  <c r="G9" i="1"/>
  <c r="G8" i="1"/>
  <c r="G7" i="1"/>
  <c r="F55" i="3" l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F13" i="3"/>
  <c r="F8" i="3"/>
  <c r="F7" i="3"/>
  <c r="F6" i="3"/>
  <c r="AI6" i="1" l="1"/>
  <c r="I57" i="2" s="1"/>
  <c r="E19" i="11" l="1"/>
  <c r="T6" i="1" l="1"/>
  <c r="I44" i="2" l="1"/>
  <c r="AH6" i="1"/>
  <c r="I56" i="2" l="1"/>
  <c r="I12" i="2"/>
  <c r="V6" i="1"/>
  <c r="U6" i="1"/>
  <c r="I43" i="2" s="1"/>
  <c r="I74" i="2"/>
  <c r="AG6" i="1"/>
  <c r="AD6" i="1"/>
  <c r="AE6" i="1"/>
  <c r="AF6" i="1"/>
  <c r="I5" i="3"/>
  <c r="W6" i="1"/>
  <c r="AJ6" i="1"/>
  <c r="I58" i="2" s="1"/>
  <c r="R6" i="1"/>
  <c r="S6" i="1"/>
  <c r="X6" i="1"/>
  <c r="Y6" i="1"/>
  <c r="Z6" i="1"/>
  <c r="AB6" i="1"/>
  <c r="AC6" i="1"/>
  <c r="Q6" i="1"/>
  <c r="P6" i="1"/>
  <c r="I36" i="2" s="1"/>
  <c r="O6" i="1"/>
  <c r="N6" i="1"/>
  <c r="M6" i="1"/>
  <c r="I28" i="2" s="1"/>
  <c r="I29" i="2" s="1"/>
  <c r="L6" i="1"/>
  <c r="K6" i="1"/>
  <c r="J6" i="1"/>
  <c r="H6" i="1"/>
  <c r="I14" i="2"/>
  <c r="J5" i="3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22" i="1"/>
  <c r="A120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2" i="1"/>
  <c r="A91" i="1"/>
  <c r="A90" i="1"/>
  <c r="A89" i="1"/>
  <c r="A88" i="1"/>
  <c r="A87" i="1"/>
  <c r="A86" i="1"/>
  <c r="A85" i="1"/>
  <c r="A84" i="1"/>
  <c r="A83" i="1"/>
  <c r="A82" i="1"/>
  <c r="A81" i="1"/>
  <c r="A79" i="1"/>
  <c r="A78" i="1"/>
  <c r="A76" i="1"/>
  <c r="A75" i="1"/>
  <c r="A73" i="1"/>
  <c r="A72" i="1"/>
  <c r="A70" i="1"/>
  <c r="A68" i="1"/>
  <c r="A67" i="1"/>
  <c r="A66" i="1"/>
  <c r="A8" i="3"/>
  <c r="A11" i="3"/>
  <c r="A13" i="3"/>
  <c r="A15" i="3"/>
  <c r="A16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73" i="2"/>
  <c r="I51" i="2" l="1"/>
  <c r="I22" i="2"/>
  <c r="I32" i="2"/>
  <c r="I50" i="2"/>
  <c r="I46" i="2"/>
  <c r="I45" i="2"/>
  <c r="I53" i="2"/>
  <c r="I21" i="2"/>
  <c r="I47" i="2"/>
  <c r="I61" i="2"/>
  <c r="I25" i="2"/>
  <c r="I26" i="2" s="1"/>
  <c r="I49" i="2"/>
  <c r="I52" i="2"/>
  <c r="I31" i="2"/>
  <c r="I54" i="2"/>
  <c r="I37" i="2"/>
  <c r="I38" i="2" s="1"/>
  <c r="I48" i="2"/>
  <c r="I41" i="2"/>
  <c r="I55" i="2"/>
  <c r="I15" i="2"/>
  <c r="I11" i="2"/>
  <c r="I8" i="2"/>
  <c r="I10" i="2"/>
  <c r="I42" i="2"/>
  <c r="G6" i="1"/>
  <c r="A6" i="1" s="1"/>
  <c r="I23" i="2" l="1"/>
  <c r="I33" i="2"/>
  <c r="I59" i="2"/>
  <c r="I63" i="2" l="1"/>
  <c r="I9" i="2"/>
  <c r="F15" i="3"/>
  <c r="F5" i="3" l="1"/>
  <c r="A5" i="3" s="1"/>
  <c r="I16" i="2"/>
  <c r="I65" i="2" s="1"/>
  <c r="I69" i="2" s="1"/>
  <c r="I70" i="2" s="1"/>
</calcChain>
</file>

<file path=xl/sharedStrings.xml><?xml version="1.0" encoding="utf-8"?>
<sst xmlns="http://schemas.openxmlformats.org/spreadsheetml/2006/main" count="675" uniqueCount="360">
  <si>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</si>
  <si>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</si>
  <si>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</si>
  <si>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</si>
  <si>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</si>
  <si>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</si>
  <si>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</si>
  <si>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</si>
  <si>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</si>
  <si>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</si>
  <si>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</si>
  <si>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S106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</si>
  <si>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</si>
  <si>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</si>
  <si>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</si>
  <si>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</si>
  <si>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</si>
  <si>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</si>
  <si>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</si>
  <si>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</si>
  <si>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</si>
  <si>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</si>
  <si>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</si>
  <si>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</si>
  <si>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 xml:space="preserve">Pocket Park </t>
  </si>
  <si>
    <t>Church Clock</t>
  </si>
  <si>
    <t>Village Hall</t>
  </si>
  <si>
    <t>S 137 Donations</t>
  </si>
  <si>
    <t>Administration</t>
  </si>
  <si>
    <t>Payments</t>
  </si>
  <si>
    <t>Mowing</t>
  </si>
  <si>
    <t>Dog bin emptying</t>
  </si>
  <si>
    <t>Maint</t>
  </si>
  <si>
    <t>Maintenance</t>
  </si>
  <si>
    <t>Replacement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</si>
  <si>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</si>
  <si>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</si>
  <si>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</si>
  <si>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</si>
  <si>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</si>
  <si>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</si>
  <si>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</si>
  <si>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</si>
  <si>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</si>
  <si>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</si>
  <si>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</si>
  <si>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</si>
  <si>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</si>
  <si>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</si>
  <si>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</si>
  <si>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</si>
  <si>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</si>
  <si>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</si>
  <si>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Grants/S106</t>
  </si>
  <si>
    <t>Insurance claims</t>
  </si>
  <si>
    <t>VAT claims</t>
  </si>
  <si>
    <t>Total receipts</t>
  </si>
  <si>
    <t>PAYMENTS</t>
  </si>
  <si>
    <t>Dog Bin Emptying</t>
  </si>
  <si>
    <t>Pocket Park Maintenance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</si>
  <si>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</si>
  <si>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</si>
  <si>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</si>
  <si>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</si>
  <si>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</si>
  <si>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</si>
  <si>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</si>
  <si>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</si>
  <si>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</si>
  <si>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</si>
  <si>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</si>
  <si>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</si>
  <si>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</si>
  <si>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</si>
  <si>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</si>
  <si>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</si>
  <si>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</si>
  <si>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</si>
  <si>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</si>
  <si>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</si>
  <si>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</si>
  <si>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</si>
  <si>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</si>
  <si>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</si>
  <si>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</si>
  <si>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</si>
  <si>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</si>
  <si>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</si>
  <si>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</si>
  <si>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</si>
  <si>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</si>
  <si>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</si>
  <si>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</si>
  <si>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</si>
  <si>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</si>
  <si>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</si>
  <si>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</si>
  <si>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</si>
  <si>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Advertising for Village Magazine</t>
  </si>
  <si>
    <t xml:space="preserve">Advertising </t>
  </si>
  <si>
    <t>Parish news printing</t>
  </si>
  <si>
    <t>Parish News Printing</t>
  </si>
  <si>
    <t>Travel Allowance</t>
  </si>
  <si>
    <t>Other (electorate discretion)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</si>
  <si>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</si>
  <si>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</si>
  <si>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</si>
  <si>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</si>
  <si>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</si>
  <si>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</si>
  <si>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</si>
  <si>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</si>
  <si>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</si>
  <si>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</si>
  <si>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</si>
  <si>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</si>
  <si>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</si>
  <si>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</si>
  <si>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</si>
  <si>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</si>
  <si>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</si>
  <si>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</si>
  <si>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Village Hopper</t>
  </si>
  <si>
    <t>SIGNIFICANT VARIANCES 2018/2019 - To be entered at end of financial year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</si>
  <si>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</si>
  <si>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</si>
  <si>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</si>
  <si>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</si>
  <si>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</si>
  <si>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</si>
  <si>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</si>
  <si>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</si>
  <si>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</si>
  <si>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</si>
  <si>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</si>
  <si>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</si>
  <si>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</si>
  <si>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</si>
  <si>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</si>
  <si>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</si>
  <si>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</si>
  <si>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 xml:space="preserve">Outstanding Payment </t>
  </si>
  <si>
    <t>Parish Clerk</t>
  </si>
  <si>
    <t>Salary</t>
  </si>
  <si>
    <t>HMRC</t>
  </si>
  <si>
    <t>Distribution</t>
  </si>
  <si>
    <t>Rogers Quickprint</t>
  </si>
  <si>
    <t>HGM</t>
  </si>
  <si>
    <t>NCALC</t>
  </si>
  <si>
    <t>Membership</t>
  </si>
  <si>
    <t>HSBC</t>
  </si>
  <si>
    <t>Bank Charges</t>
  </si>
  <si>
    <t>Transfer</t>
  </si>
  <si>
    <t>June</t>
  </si>
  <si>
    <t>Amazon</t>
  </si>
  <si>
    <t>WNC</t>
  </si>
  <si>
    <t>AC Print</t>
  </si>
  <si>
    <t>Parish News</t>
  </si>
  <si>
    <t>Post Office</t>
  </si>
  <si>
    <t>Stamps</t>
  </si>
  <si>
    <t>July</t>
  </si>
  <si>
    <t>C Humphrey</t>
  </si>
  <si>
    <t>Card</t>
  </si>
  <si>
    <t>DD</t>
  </si>
  <si>
    <t>Dec</t>
  </si>
  <si>
    <t>Mar</t>
  </si>
  <si>
    <t>2024/2025</t>
  </si>
  <si>
    <t xml:space="preserve">                                   2025/2026 RECEIPTS AND PAYMENTS ACCOUNT TO</t>
  </si>
  <si>
    <t>2025/2026</t>
  </si>
  <si>
    <t>Stationary</t>
  </si>
  <si>
    <t>T00419</t>
  </si>
  <si>
    <t>T00420</t>
  </si>
  <si>
    <t>T00421</t>
  </si>
  <si>
    <t>T00422</t>
  </si>
  <si>
    <t>T00423</t>
  </si>
  <si>
    <t>Maintenance (0801)</t>
  </si>
  <si>
    <t>T00424</t>
  </si>
  <si>
    <t>T00425</t>
  </si>
  <si>
    <t>T00426</t>
  </si>
  <si>
    <t>T00427</t>
  </si>
  <si>
    <t>Maintenance (0817)</t>
  </si>
  <si>
    <t>Refresh Maintenance</t>
  </si>
  <si>
    <t>T00428</t>
  </si>
  <si>
    <t>Maintenance Pocket Park</t>
  </si>
  <si>
    <t>DRAFT</t>
  </si>
  <si>
    <t>BUDGET</t>
  </si>
  <si>
    <t>VAT Refund</t>
  </si>
  <si>
    <t>May</t>
  </si>
  <si>
    <t>Print Ink</t>
  </si>
  <si>
    <t>Mark Lineham</t>
  </si>
  <si>
    <t>T00429</t>
  </si>
  <si>
    <t>T00430</t>
  </si>
  <si>
    <t>T00431</t>
  </si>
  <si>
    <t>Maintenance (0850)</t>
  </si>
  <si>
    <t>T00432</t>
  </si>
  <si>
    <t>Maintenance (0836)</t>
  </si>
  <si>
    <t>S Barham</t>
  </si>
  <si>
    <t>T00433</t>
  </si>
  <si>
    <t>Flower Beds</t>
  </si>
  <si>
    <t>SLCC</t>
  </si>
  <si>
    <t>T00434</t>
  </si>
  <si>
    <t>T00435</t>
  </si>
  <si>
    <t>MAPC</t>
  </si>
  <si>
    <t>Stationary 50%</t>
  </si>
  <si>
    <t>Dexterity</t>
  </si>
  <si>
    <t>Advert</t>
  </si>
  <si>
    <t xml:space="preserve">Envelopes </t>
  </si>
  <si>
    <t>T00436</t>
  </si>
  <si>
    <t>T00437</t>
  </si>
  <si>
    <t>T00438</t>
  </si>
  <si>
    <t>T00439</t>
  </si>
  <si>
    <t>Maintenance (0887)</t>
  </si>
  <si>
    <t>T00440</t>
  </si>
  <si>
    <t>T00441</t>
  </si>
  <si>
    <t>Maintenance (0870)</t>
  </si>
  <si>
    <t>T00442</t>
  </si>
  <si>
    <t>Subscription</t>
  </si>
  <si>
    <t>Microsoft</t>
  </si>
  <si>
    <t>Softwear Renewal</t>
  </si>
  <si>
    <t>Defib Pads</t>
  </si>
  <si>
    <t>T Bowler</t>
  </si>
  <si>
    <t>Nat Grid</t>
  </si>
  <si>
    <t>cheque</t>
  </si>
  <si>
    <t>Wayleave</t>
  </si>
  <si>
    <t>MAPC Refund</t>
  </si>
  <si>
    <t>T00443</t>
  </si>
  <si>
    <t>T00444</t>
  </si>
  <si>
    <t>T00445</t>
  </si>
  <si>
    <t>Maintenance (0919)</t>
  </si>
  <si>
    <t>Hgm</t>
  </si>
  <si>
    <t>T00446</t>
  </si>
  <si>
    <t>Maintenance (0903)</t>
  </si>
  <si>
    <t>T00448</t>
  </si>
  <si>
    <t>card</t>
  </si>
  <si>
    <t>stamps</t>
  </si>
  <si>
    <t>Go Travel</t>
  </si>
  <si>
    <t>Postage refund</t>
  </si>
  <si>
    <t>Callan Podiatry</t>
  </si>
  <si>
    <t>Aug</t>
  </si>
  <si>
    <t>T00449</t>
  </si>
  <si>
    <t>T00450</t>
  </si>
  <si>
    <t>PKF</t>
  </si>
  <si>
    <t>T00451</t>
  </si>
  <si>
    <t>Maintenance (0962)</t>
  </si>
  <si>
    <t>T00452</t>
  </si>
  <si>
    <t>Maintenance (0947)</t>
  </si>
  <si>
    <t>T00453</t>
  </si>
  <si>
    <t>T00454</t>
  </si>
  <si>
    <t>T00455</t>
  </si>
  <si>
    <t>T00456</t>
  </si>
  <si>
    <t>Maintenance (0934)</t>
  </si>
  <si>
    <t>T00457</t>
  </si>
  <si>
    <t>T00458</t>
  </si>
  <si>
    <t>projector cable</t>
  </si>
  <si>
    <t>magnets</t>
  </si>
  <si>
    <t>Sep</t>
  </si>
  <si>
    <t>T00459</t>
  </si>
  <si>
    <t>T00460</t>
  </si>
  <si>
    <t>Curtis Design</t>
  </si>
  <si>
    <t>T00461</t>
  </si>
  <si>
    <t>Maintenance (0978)</t>
  </si>
  <si>
    <t>T00462</t>
  </si>
  <si>
    <t>Mouse</t>
  </si>
  <si>
    <t>Oct</t>
  </si>
  <si>
    <t>T00463</t>
  </si>
  <si>
    <t>T00464</t>
  </si>
  <si>
    <t>T00465</t>
  </si>
  <si>
    <t>T00466</t>
  </si>
  <si>
    <t>T00467</t>
  </si>
  <si>
    <t>T00468</t>
  </si>
  <si>
    <t>Maintenance (1024)</t>
  </si>
  <si>
    <t>T00469</t>
  </si>
  <si>
    <t>Maintenance (1007)</t>
  </si>
  <si>
    <t>T00470</t>
  </si>
  <si>
    <t>Maintenance (0994)</t>
  </si>
  <si>
    <t>ICO</t>
  </si>
  <si>
    <t>Data Protection</t>
  </si>
  <si>
    <t>Ryman</t>
  </si>
  <si>
    <t>Folders</t>
  </si>
  <si>
    <t>Nov</t>
  </si>
  <si>
    <t>T00472</t>
  </si>
  <si>
    <t>T00473</t>
  </si>
  <si>
    <t>Flowerbox</t>
  </si>
  <si>
    <t>T00474</t>
  </si>
  <si>
    <t>T00475</t>
  </si>
  <si>
    <t>Paye</t>
  </si>
  <si>
    <t>GHPFA</t>
  </si>
  <si>
    <t>T00476</t>
  </si>
  <si>
    <t>Grant</t>
  </si>
  <si>
    <t>T00477</t>
  </si>
  <si>
    <t>Maintenance (1036)</t>
  </si>
  <si>
    <t>T00478</t>
  </si>
  <si>
    <t>Print Ink &amp; paper</t>
  </si>
  <si>
    <t>X2 - Light</t>
  </si>
  <si>
    <t>Anazon</t>
  </si>
  <si>
    <t>X2 - Connect</t>
  </si>
  <si>
    <t>Light</t>
  </si>
  <si>
    <t>Copy paper</t>
  </si>
  <si>
    <t>T00479</t>
  </si>
  <si>
    <t>T00480</t>
  </si>
  <si>
    <t>T00481</t>
  </si>
  <si>
    <t>T00482</t>
  </si>
  <si>
    <t>T00483</t>
  </si>
  <si>
    <t>Smith of Derby</t>
  </si>
  <si>
    <t>T00484</t>
  </si>
  <si>
    <t>T00485</t>
  </si>
  <si>
    <t>T00486</t>
  </si>
  <si>
    <t>Web Service</t>
  </si>
  <si>
    <t>T00487</t>
  </si>
  <si>
    <t>T00488</t>
  </si>
  <si>
    <t>11.60 x 502 = £67549.12</t>
  </si>
  <si>
    <t>Jackson Grundy</t>
  </si>
  <si>
    <t>R Gill</t>
  </si>
  <si>
    <t>T Smith</t>
  </si>
  <si>
    <t>Jan</t>
  </si>
  <si>
    <t>Krystal</t>
  </si>
  <si>
    <t>Domain</t>
  </si>
  <si>
    <t>T00489</t>
  </si>
  <si>
    <t>T00490</t>
  </si>
  <si>
    <t>T00491</t>
  </si>
  <si>
    <t>T00492</t>
  </si>
  <si>
    <t>Election Cost</t>
  </si>
  <si>
    <t>Northants Police</t>
  </si>
  <si>
    <t>T00493</t>
  </si>
  <si>
    <t>Community Speed</t>
  </si>
  <si>
    <t>Ashby Computer</t>
  </si>
  <si>
    <t>T00494</t>
  </si>
  <si>
    <t>It Support</t>
  </si>
  <si>
    <t>TMD Trees</t>
  </si>
  <si>
    <t>T00495</t>
  </si>
  <si>
    <t>Hedge Cutting</t>
  </si>
  <si>
    <t>Mowing Grant</t>
  </si>
  <si>
    <t>Feb</t>
  </si>
  <si>
    <t>T00496</t>
  </si>
  <si>
    <t>T00497</t>
  </si>
  <si>
    <t>T00499</t>
  </si>
  <si>
    <t>T00500</t>
  </si>
  <si>
    <t>T00501</t>
  </si>
  <si>
    <t>T00498</t>
  </si>
  <si>
    <t xml:space="preserve">30MPH signs </t>
  </si>
  <si>
    <t>Drive Slow signs</t>
  </si>
  <si>
    <t>LH Primary School</t>
  </si>
  <si>
    <t>Tesco</t>
  </si>
  <si>
    <t>Defib Batteries</t>
  </si>
  <si>
    <t>T00502</t>
  </si>
  <si>
    <t>T00503</t>
  </si>
  <si>
    <t>T00504</t>
  </si>
  <si>
    <t>Parish Online</t>
  </si>
  <si>
    <t>T00505</t>
  </si>
  <si>
    <t>Mapping</t>
  </si>
  <si>
    <t>Gallagher Insurance</t>
  </si>
  <si>
    <t>T00506</t>
  </si>
  <si>
    <t>T00507</t>
  </si>
  <si>
    <t>T00508</t>
  </si>
  <si>
    <t>Aitchinson Rafferty</t>
  </si>
  <si>
    <t>T00509</t>
  </si>
  <si>
    <t>Planning Advice</t>
  </si>
  <si>
    <t>Bank/Account Reconciliation Mar 2026</t>
  </si>
  <si>
    <t xml:space="preserve">     Bank Statements as at end Mar 2026</t>
  </si>
  <si>
    <t>Accounts as at  end of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</si>
</sst>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#,##0.00;\(#,##0.00\)"/>
  </numFmts>
  <fonts count="33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ndy"/>
      <family val="4"/>
    </font>
    <font>
      <sz val="10"/>
      <name val="Andy"/>
    </font>
    <font>
      <b/>
      <sz val="8"/>
      <color rgb="FF16181B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3" fillId="0" borderId="0" xfId="0" applyNumberFormat="1" applyFont="1"/>
    <xf numFmtId="164" fontId="15" fillId="0" borderId="0" xfId="0" applyNumberFormat="1" applyFont="1" applyAlignment="1">
      <alignment horizontal="right"/>
    </xf>
    <xf numFmtId="164" fontId="15" fillId="0" borderId="0" xfId="0" applyNumberFormat="1" applyFont="1"/>
    <xf numFmtId="3" fontId="16" fillId="0" borderId="0" xfId="0" applyNumberFormat="1" applyFont="1" applyAlignment="1">
      <alignment horizontal="left"/>
    </xf>
    <xf numFmtId="2" fontId="4" fillId="0" borderId="0" xfId="0" quotePrefix="1" applyNumberFormat="1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3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1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2" xfId="0" applyNumberFormat="1" applyFont="1" applyBorder="1"/>
    <xf numFmtId="2" fontId="1" fillId="0" borderId="11" xfId="0" applyNumberFormat="1" applyFont="1" applyBorder="1"/>
    <xf numFmtId="0" fontId="1" fillId="0" borderId="0" xfId="0" applyFont="1" applyAlignment="1">
      <alignment horizontal="center" vertical="center" wrapText="1"/>
    </xf>
    <xf numFmtId="3" fontId="1" fillId="2" borderId="8" xfId="0" applyNumberFormat="1" applyFont="1" applyFill="1" applyBorder="1"/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7" fillId="0" borderId="0" xfId="0" applyNumberFormat="1" applyFont="1" applyAlignment="1">
      <alignment horizontal="center"/>
    </xf>
    <xf numFmtId="0" fontId="17" fillId="0" borderId="0" xfId="0" applyFont="1"/>
    <xf numFmtId="2" fontId="17" fillId="0" borderId="0" xfId="0" applyNumberFormat="1" applyFont="1"/>
    <xf numFmtId="0" fontId="1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9" xfId="0" applyFont="1" applyBorder="1"/>
    <xf numFmtId="4" fontId="21" fillId="0" borderId="9" xfId="0" applyNumberFormat="1" applyFont="1" applyBorder="1"/>
    <xf numFmtId="0" fontId="21" fillId="0" borderId="9" xfId="0" applyFont="1" applyBorder="1" applyAlignment="1">
      <alignment wrapText="1"/>
    </xf>
    <xf numFmtId="0" fontId="22" fillId="0" borderId="0" xfId="0" applyFont="1"/>
    <xf numFmtId="0" fontId="3" fillId="0" borderId="10" xfId="0" applyFont="1" applyBorder="1" applyAlignment="1">
      <alignment horizontal="center"/>
    </xf>
    <xf numFmtId="0" fontId="23" fillId="0" borderId="0" xfId="0" applyFont="1"/>
    <xf numFmtId="2" fontId="3" fillId="0" borderId="14" xfId="0" applyNumberFormat="1" applyFont="1" applyBorder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0" fontId="25" fillId="0" borderId="0" xfId="0" applyFont="1"/>
    <xf numFmtId="4" fontId="24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2" fontId="26" fillId="0" borderId="0" xfId="0" applyNumberFormat="1" applyFont="1"/>
    <xf numFmtId="0" fontId="26" fillId="0" borderId="0" xfId="0" applyFont="1" applyAlignment="1">
      <alignment horizontal="left"/>
    </xf>
    <xf numFmtId="2" fontId="26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27" fillId="0" borderId="0" xfId="0" applyNumberFormat="1" applyFont="1"/>
    <xf numFmtId="3" fontId="28" fillId="0" borderId="0" xfId="0" applyNumberFormat="1" applyFont="1"/>
    <xf numFmtId="3" fontId="3" fillId="0" borderId="0" xfId="1" quotePrefix="1" applyNumberFormat="1" applyFont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3" fontId="28" fillId="0" borderId="8" xfId="0" applyNumberFormat="1" applyFont="1" applyBorder="1"/>
    <xf numFmtId="3" fontId="28" fillId="2" borderId="8" xfId="0" applyNumberFormat="1" applyFont="1" applyFill="1" applyBorder="1"/>
    <xf numFmtId="3" fontId="1" fillId="0" borderId="8" xfId="0" applyNumberFormat="1" applyFont="1" applyBorder="1"/>
    <xf numFmtId="3" fontId="15" fillId="0" borderId="8" xfId="0" applyNumberFormat="1" applyFont="1" applyBorder="1"/>
    <xf numFmtId="3" fontId="28" fillId="0" borderId="0" xfId="0" applyNumberFormat="1" applyFont="1" applyAlignment="1">
      <alignment horizontal="center"/>
    </xf>
    <xf numFmtId="3" fontId="1" fillId="0" borderId="0" xfId="0" applyNumberFormat="1" applyFont="1"/>
    <xf numFmtId="164" fontId="1" fillId="2" borderId="0" xfId="0" applyNumberFormat="1" applyFont="1" applyFill="1"/>
    <xf numFmtId="14" fontId="29" fillId="0" borderId="0" xfId="0" applyNumberFormat="1" applyFont="1"/>
    <xf numFmtId="2" fontId="15" fillId="0" borderId="0" xfId="0" applyNumberFormat="1" applyFont="1"/>
    <xf numFmtId="1" fontId="1" fillId="0" borderId="0" xfId="0" applyNumberFormat="1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4" fontId="2" fillId="0" borderId="0" xfId="0" applyNumberFormat="1" applyFont="1"/>
    <xf numFmtId="2" fontId="1" fillId="0" borderId="2" xfId="0" applyNumberFormat="1" applyFont="1" applyBorder="1" applyAlignment="1">
      <alignment horizontal="center"/>
    </xf>
    <xf numFmtId="8" fontId="32" fillId="0" borderId="0" xfId="0" applyNumberFormat="1" applyFont="1"/>
    <xf numFmtId="16" fontId="13" fillId="0" borderId="0" xfId="0" applyNumberFormat="1" applyFont="1"/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4" sqref="B24"/>
    </sheetView>
  </sheetViews>
  <sheetFormatPr defaultRowHeight="13.2"/>
  <cols>
    <col min="1" max="1" width="7.5546875" bestFit="1" customWidth="1"/>
    <col min="2" max="2" width="16.44140625" style="48" customWidth="1"/>
    <col min="3" max="3" width="24.44140625" bestFit="1" customWidth="1"/>
    <col min="4" max="4" width="9" bestFit="1" customWidth="1"/>
    <col min="5" max="5" width="26.88671875" bestFit="1" customWidth="1"/>
    <col min="7" max="7" width="9.5546875" style="27" bestFit="1" customWidth="1"/>
    <col min="8" max="9" width="8.88671875" style="3"/>
    <col min="10" max="10" width="9.5546875" style="3" customWidth="1"/>
    <col min="11" max="12" width="10.77734375" style="3" customWidth="1"/>
    <col min="13" max="13" width="10.44140625" style="3" bestFit="1" customWidth="1"/>
    <col min="14" max="14" width="9.109375" style="3"/>
    <col min="15" max="15" width="9.109375" style="61"/>
  </cols>
  <sheetData>
    <row r="1" spans="1:15">
      <c r="C1" s="2" t="s">
        <v>0</v>
      </c>
      <c r="F1" s="2" t="s">
        <v>1</v>
      </c>
      <c r="G1" s="134"/>
      <c r="M1" s="142"/>
      <c r="N1" s="142"/>
    </row>
    <row r="2" spans="1:15">
      <c r="A2" s="6" t="s">
        <v>2</v>
      </c>
      <c r="B2" s="72"/>
    </row>
    <row r="3" spans="1:15">
      <c r="A3" s="6" t="s">
        <v>3</v>
      </c>
      <c r="B3" s="49" t="s">
        <v>4</v>
      </c>
      <c r="C3" t="s">
        <v>5</v>
      </c>
      <c r="D3" t="s">
        <v>6</v>
      </c>
      <c r="E3" t="s">
        <v>7</v>
      </c>
      <c r="F3" s="24" t="s">
        <v>8</v>
      </c>
      <c r="G3" s="135" t="s">
        <v>9</v>
      </c>
      <c r="H3" s="98" t="s">
        <v>10</v>
      </c>
      <c r="I3" s="98" t="s">
        <v>11</v>
      </c>
      <c r="J3" s="98" t="s">
        <v>12</v>
      </c>
      <c r="K3" s="98" t="s">
        <v>99</v>
      </c>
      <c r="L3" s="133" t="s">
        <v>202</v>
      </c>
      <c r="M3" s="98" t="s">
        <v>13</v>
      </c>
      <c r="N3" s="98" t="s">
        <v>14</v>
      </c>
      <c r="O3" s="133" t="s">
        <v>15</v>
      </c>
    </row>
    <row r="4" spans="1:15">
      <c r="A4" s="6" t="s">
        <v>16</v>
      </c>
      <c r="B4" s="72"/>
      <c r="E4" s="12"/>
      <c r="F4" s="24" t="s">
        <v>17</v>
      </c>
      <c r="G4" s="135"/>
      <c r="H4" s="98"/>
      <c r="I4" s="98"/>
      <c r="J4" s="98" t="s">
        <v>18</v>
      </c>
      <c r="K4" s="98"/>
      <c r="L4" s="133" t="s">
        <v>20</v>
      </c>
      <c r="M4" s="98" t="s">
        <v>19</v>
      </c>
      <c r="N4" s="98" t="s">
        <v>20</v>
      </c>
      <c r="O4" s="137"/>
    </row>
    <row r="5" spans="1:15">
      <c r="A5" s="10">
        <f t="shared" ref="A5:A63" si="0">+F5-SUM(G5:O5)</f>
        <v>-13.490000000001601</v>
      </c>
      <c r="B5" s="73"/>
      <c r="D5" s="47"/>
      <c r="E5" s="47"/>
      <c r="F5" s="9">
        <f>SUM(F6:F49)</f>
        <v>31087.89</v>
      </c>
      <c r="G5" s="134">
        <f>SUM(G6:G42)</f>
        <v>27500</v>
      </c>
      <c r="H5" s="9">
        <f>SUM(H6:H42)</f>
        <v>565.99</v>
      </c>
      <c r="I5" s="9">
        <f>SUM(I6:I242)</f>
        <v>0</v>
      </c>
      <c r="J5" s="9">
        <f>SUM(J6:J242)</f>
        <v>0</v>
      </c>
      <c r="K5" s="9">
        <f>SUM(K6:K42)</f>
        <v>755</v>
      </c>
      <c r="L5" s="9">
        <f>SUM(L6:L42)</f>
        <v>10.56</v>
      </c>
      <c r="M5" s="9">
        <f>SUM(M6:M42)</f>
        <v>0</v>
      </c>
      <c r="N5" s="9">
        <f>SUM(N6:N42)</f>
        <v>2158.94</v>
      </c>
      <c r="O5" s="13">
        <f>SUM(O6:O42)</f>
        <v>110.89</v>
      </c>
    </row>
    <row r="6" spans="1:15">
      <c r="A6" s="5" t="s">
        <v>129</v>
      </c>
      <c r="B6" s="74">
        <v>45776</v>
      </c>
      <c r="C6" s="62" t="s">
        <v>155</v>
      </c>
      <c r="D6" s="30" t="s">
        <v>152</v>
      </c>
      <c r="E6" s="30" t="s">
        <v>9</v>
      </c>
      <c r="F6" s="8">
        <f>SUM(G6:O6)</f>
        <v>13750</v>
      </c>
      <c r="G6" s="75">
        <v>13750</v>
      </c>
      <c r="H6" s="61"/>
      <c r="I6" s="61"/>
      <c r="J6" s="61"/>
      <c r="K6" s="61"/>
      <c r="L6" s="61"/>
      <c r="M6" s="61"/>
      <c r="N6" s="61"/>
      <c r="O6" s="63"/>
    </row>
    <row r="7" spans="1:15">
      <c r="A7" s="5">
        <v>0</v>
      </c>
      <c r="B7" s="74">
        <v>45790</v>
      </c>
      <c r="C7" s="62" t="s">
        <v>144</v>
      </c>
      <c r="D7" s="30" t="s">
        <v>152</v>
      </c>
      <c r="E7" s="30" t="s">
        <v>186</v>
      </c>
      <c r="F7" s="8">
        <f t="shared" ref="F7:F55" si="1">SUM(G7:O7)</f>
        <v>2158.94</v>
      </c>
      <c r="G7" s="75"/>
      <c r="H7" s="61"/>
      <c r="I7" s="61"/>
      <c r="J7" s="61"/>
      <c r="K7" s="61"/>
      <c r="L7" s="61"/>
      <c r="M7" s="61"/>
      <c r="N7" s="61">
        <v>2158.94</v>
      </c>
      <c r="O7" s="63"/>
    </row>
    <row r="8" spans="1:15">
      <c r="A8" s="5" t="e">
        <f>+#REF!-SUM(#REF!)</f>
        <v>#REF!</v>
      </c>
      <c r="B8" s="74">
        <v>45818</v>
      </c>
      <c r="C8" s="62" t="s">
        <v>202</v>
      </c>
      <c r="D8" s="30" t="s">
        <v>152</v>
      </c>
      <c r="E8" s="30" t="s">
        <v>203</v>
      </c>
      <c r="F8" s="8">
        <f t="shared" si="1"/>
        <v>21.11</v>
      </c>
      <c r="G8" s="75"/>
      <c r="H8" s="61"/>
      <c r="I8" s="61"/>
      <c r="J8" s="61"/>
      <c r="K8" s="61"/>
      <c r="L8" s="61"/>
      <c r="M8" s="61"/>
      <c r="N8" s="61"/>
      <c r="O8" s="63">
        <v>21.11</v>
      </c>
    </row>
    <row r="9" spans="1:15">
      <c r="A9" s="5"/>
      <c r="B9" s="74">
        <v>45824</v>
      </c>
      <c r="C9" s="62" t="s">
        <v>204</v>
      </c>
      <c r="D9" s="30" t="s">
        <v>152</v>
      </c>
      <c r="E9" s="30" t="s">
        <v>205</v>
      </c>
      <c r="F9" s="8">
        <f t="shared" si="1"/>
        <v>110</v>
      </c>
      <c r="G9" s="75"/>
      <c r="H9" s="61"/>
      <c r="I9" s="61"/>
      <c r="J9" s="61"/>
      <c r="K9" s="61">
        <v>110</v>
      </c>
      <c r="L9" s="61"/>
      <c r="M9" s="61"/>
      <c r="N9" s="61"/>
      <c r="O9" s="63"/>
    </row>
    <row r="10" spans="1:15">
      <c r="A10" s="5"/>
      <c r="B10" s="74">
        <v>45849</v>
      </c>
      <c r="C10" s="62" t="s">
        <v>220</v>
      </c>
      <c r="D10" s="30" t="s">
        <v>152</v>
      </c>
      <c r="E10" s="30" t="s">
        <v>205</v>
      </c>
      <c r="F10" s="8">
        <f t="shared" si="1"/>
        <v>80</v>
      </c>
      <c r="G10" s="75"/>
      <c r="H10" s="61"/>
      <c r="I10" s="61"/>
      <c r="J10" s="61"/>
      <c r="K10" s="61">
        <v>80</v>
      </c>
      <c r="L10" s="61"/>
      <c r="M10" s="61"/>
      <c r="N10" s="61"/>
      <c r="O10" s="63"/>
    </row>
    <row r="11" spans="1:15">
      <c r="A11" s="5">
        <f t="shared" si="0"/>
        <v>0</v>
      </c>
      <c r="B11" s="74">
        <v>45853</v>
      </c>
      <c r="C11" s="62" t="s">
        <v>221</v>
      </c>
      <c r="D11" s="30" t="s">
        <v>222</v>
      </c>
      <c r="E11" s="30" t="s">
        <v>223</v>
      </c>
      <c r="F11" s="8">
        <f t="shared" si="1"/>
        <v>15.99</v>
      </c>
      <c r="G11" s="75"/>
      <c r="H11" s="61">
        <v>15.99</v>
      </c>
      <c r="I11" s="61"/>
      <c r="J11" s="61"/>
      <c r="K11" s="61"/>
      <c r="L11" s="61"/>
      <c r="M11" s="61"/>
      <c r="N11" s="61"/>
      <c r="O11" s="63"/>
    </row>
    <row r="12" spans="1:15">
      <c r="A12" s="5"/>
      <c r="B12" s="74">
        <v>45853</v>
      </c>
      <c r="C12" s="62" t="s">
        <v>202</v>
      </c>
      <c r="D12" s="30" t="s">
        <v>152</v>
      </c>
      <c r="E12" s="30" t="s">
        <v>203</v>
      </c>
      <c r="F12" s="8">
        <f>SUM(G12:O12)</f>
        <v>10.56</v>
      </c>
      <c r="G12" s="75"/>
      <c r="H12" s="61"/>
      <c r="I12" s="61"/>
      <c r="J12" s="61"/>
      <c r="K12" s="61"/>
      <c r="L12" s="61">
        <v>10.56</v>
      </c>
      <c r="M12" s="61"/>
      <c r="N12" s="61"/>
      <c r="O12" s="63"/>
    </row>
    <row r="13" spans="1:15">
      <c r="A13" s="5">
        <f>+F7-SUM(G7:O7)</f>
        <v>0</v>
      </c>
      <c r="B13" s="48">
        <v>45875</v>
      </c>
      <c r="C13" s="62" t="s">
        <v>235</v>
      </c>
      <c r="D13" s="139" t="s">
        <v>152</v>
      </c>
      <c r="E13" s="30" t="s">
        <v>236</v>
      </c>
      <c r="F13" s="8">
        <f t="shared" si="1"/>
        <v>3.5</v>
      </c>
      <c r="G13" s="75"/>
      <c r="H13" s="61"/>
      <c r="I13" s="61"/>
      <c r="J13" s="61"/>
      <c r="K13" s="61"/>
      <c r="L13" s="61"/>
      <c r="M13" s="61"/>
      <c r="N13" s="61"/>
      <c r="O13" s="61">
        <v>3.5</v>
      </c>
    </row>
    <row r="14" spans="1:15">
      <c r="B14" s="48">
        <v>45888</v>
      </c>
      <c r="C14" s="62" t="s">
        <v>237</v>
      </c>
      <c r="D14" s="30" t="s">
        <v>152</v>
      </c>
      <c r="E14" s="30" t="s">
        <v>205</v>
      </c>
      <c r="F14" s="8">
        <f t="shared" si="1"/>
        <v>45</v>
      </c>
      <c r="K14" s="3">
        <v>45</v>
      </c>
    </row>
    <row r="15" spans="1:15">
      <c r="A15" s="5">
        <f>+F8-SUM(G8:O8)</f>
        <v>0</v>
      </c>
      <c r="B15" s="74">
        <v>45929</v>
      </c>
      <c r="C15" s="62" t="s">
        <v>155</v>
      </c>
      <c r="D15" s="30" t="s">
        <v>152</v>
      </c>
      <c r="E15" s="30" t="s">
        <v>9</v>
      </c>
      <c r="F15" s="8">
        <f>SUM(G15:O15)</f>
        <v>13750</v>
      </c>
      <c r="G15" s="75">
        <v>13750</v>
      </c>
      <c r="H15" s="61"/>
      <c r="I15" s="61"/>
      <c r="J15" s="61"/>
      <c r="K15" s="61"/>
      <c r="L15" s="61"/>
      <c r="M15" s="61"/>
      <c r="N15" s="61"/>
    </row>
    <row r="16" spans="1:15">
      <c r="A16" s="5">
        <f t="shared" si="0"/>
        <v>0</v>
      </c>
      <c r="B16" s="74">
        <v>45930</v>
      </c>
      <c r="C16" s="62" t="s">
        <v>154</v>
      </c>
      <c r="D16" s="30" t="s">
        <v>152</v>
      </c>
      <c r="E16" s="30" t="s">
        <v>20</v>
      </c>
      <c r="F16" s="8">
        <f t="shared" si="1"/>
        <v>13.99</v>
      </c>
      <c r="G16" s="75"/>
      <c r="H16" s="61"/>
      <c r="I16" s="61"/>
      <c r="J16" s="61"/>
      <c r="K16" s="61"/>
      <c r="L16" s="61"/>
      <c r="M16" s="61"/>
      <c r="N16" s="61"/>
      <c r="O16" s="63">
        <v>13.99</v>
      </c>
    </row>
    <row r="17" spans="1:15">
      <c r="B17" s="48">
        <v>45992</v>
      </c>
      <c r="C17" s="62" t="s">
        <v>294</v>
      </c>
      <c r="D17" s="30" t="s">
        <v>152</v>
      </c>
      <c r="E17" s="30" t="s">
        <v>20</v>
      </c>
      <c r="O17" s="61">
        <v>13.49</v>
      </c>
    </row>
    <row r="18" spans="1:15">
      <c r="A18" s="5">
        <f>+F18-SUM(G18:O18)</f>
        <v>0</v>
      </c>
      <c r="B18" s="74">
        <v>45996</v>
      </c>
      <c r="C18" s="62" t="s">
        <v>293</v>
      </c>
      <c r="D18" s="30" t="s">
        <v>152</v>
      </c>
      <c r="E18" s="30" t="s">
        <v>20</v>
      </c>
      <c r="F18" s="8">
        <f>SUM(G18:O18)</f>
        <v>58.8</v>
      </c>
      <c r="G18" s="75"/>
      <c r="H18" s="61"/>
      <c r="I18" s="61"/>
      <c r="J18" s="61"/>
      <c r="K18" s="61"/>
      <c r="L18" s="61"/>
      <c r="M18" s="61"/>
      <c r="N18" s="61"/>
      <c r="O18" s="63">
        <v>58.8</v>
      </c>
    </row>
    <row r="19" spans="1:15">
      <c r="A19" s="5">
        <f t="shared" si="0"/>
        <v>0</v>
      </c>
      <c r="B19" s="74">
        <v>46034</v>
      </c>
      <c r="C19" s="62" t="s">
        <v>311</v>
      </c>
      <c r="D19" s="30" t="s">
        <v>152</v>
      </c>
      <c r="E19" s="30" t="s">
        <v>205</v>
      </c>
      <c r="F19" s="8">
        <f t="shared" si="1"/>
        <v>350</v>
      </c>
      <c r="G19" s="75"/>
      <c r="H19" s="61"/>
      <c r="I19" s="61"/>
      <c r="J19" s="61"/>
      <c r="K19" s="61">
        <v>350</v>
      </c>
      <c r="L19" s="61"/>
      <c r="M19" s="61"/>
      <c r="N19" s="61"/>
      <c r="O19" s="63"/>
    </row>
    <row r="20" spans="1:15">
      <c r="A20" s="5">
        <f t="shared" si="0"/>
        <v>0</v>
      </c>
      <c r="B20" s="74">
        <v>46037</v>
      </c>
      <c r="C20" s="62" t="s">
        <v>312</v>
      </c>
      <c r="D20" s="30" t="s">
        <v>152</v>
      </c>
      <c r="E20" s="30" t="s">
        <v>205</v>
      </c>
      <c r="F20" s="8">
        <f t="shared" si="1"/>
        <v>45</v>
      </c>
      <c r="G20" s="75"/>
      <c r="H20" s="61"/>
      <c r="I20" s="61"/>
      <c r="J20" s="61"/>
      <c r="K20" s="61">
        <v>45</v>
      </c>
      <c r="L20" s="61"/>
      <c r="M20" s="61"/>
      <c r="N20" s="61"/>
      <c r="O20" s="63"/>
    </row>
    <row r="21" spans="1:15">
      <c r="A21" s="5">
        <f t="shared" si="0"/>
        <v>0</v>
      </c>
      <c r="B21" s="74">
        <v>46041</v>
      </c>
      <c r="C21" s="62" t="s">
        <v>313</v>
      </c>
      <c r="D21" s="30" t="s">
        <v>152</v>
      </c>
      <c r="E21" s="30" t="s">
        <v>205</v>
      </c>
      <c r="F21" s="8">
        <f t="shared" si="1"/>
        <v>45</v>
      </c>
      <c r="G21" s="75"/>
      <c r="H21" s="61"/>
      <c r="I21" s="61"/>
      <c r="J21" s="61"/>
      <c r="K21" s="61">
        <v>45</v>
      </c>
      <c r="L21" s="61"/>
      <c r="M21" s="61"/>
      <c r="N21" s="61"/>
      <c r="O21" s="63"/>
    </row>
    <row r="22" spans="1:15">
      <c r="A22" s="5">
        <f t="shared" si="0"/>
        <v>0</v>
      </c>
      <c r="B22" s="74">
        <v>46071</v>
      </c>
      <c r="C22" s="62" t="s">
        <v>155</v>
      </c>
      <c r="D22" s="30" t="s">
        <v>152</v>
      </c>
      <c r="E22" s="30" t="s">
        <v>331</v>
      </c>
      <c r="F22" s="8">
        <f t="shared" si="1"/>
        <v>550</v>
      </c>
      <c r="G22" s="75"/>
      <c r="H22" s="61">
        <v>550</v>
      </c>
      <c r="I22" s="61"/>
      <c r="J22" s="61"/>
      <c r="K22" s="61"/>
      <c r="L22" s="61"/>
      <c r="M22" s="61"/>
      <c r="N22" s="61"/>
      <c r="O22" s="63"/>
    </row>
    <row r="23" spans="1:15">
      <c r="A23" s="5">
        <f t="shared" si="0"/>
        <v>0</v>
      </c>
      <c r="B23" s="74">
        <v>46111</v>
      </c>
      <c r="C23" s="62" t="s">
        <v>341</v>
      </c>
      <c r="D23" s="30" t="s">
        <v>152</v>
      </c>
      <c r="E23" s="40" t="s">
        <v>205</v>
      </c>
      <c r="F23" s="8">
        <f t="shared" si="1"/>
        <v>80</v>
      </c>
      <c r="G23" s="75"/>
      <c r="H23" s="61"/>
      <c r="I23" s="61"/>
      <c r="J23" s="61"/>
      <c r="K23" s="61">
        <v>80</v>
      </c>
      <c r="L23" s="61"/>
      <c r="M23" s="61"/>
      <c r="N23" s="61"/>
      <c r="O23" s="63"/>
    </row>
    <row r="24" spans="1:15">
      <c r="A24" s="5">
        <f t="shared" si="0"/>
        <v>0</v>
      </c>
      <c r="B24" s="74"/>
      <c r="C24" s="62"/>
      <c r="D24" s="30"/>
      <c r="E24" s="30"/>
      <c r="F24" s="8">
        <f t="shared" si="1"/>
        <v>0</v>
      </c>
      <c r="G24" s="75"/>
      <c r="H24" s="61"/>
      <c r="I24" s="61"/>
      <c r="J24" s="61"/>
      <c r="K24" s="61"/>
      <c r="L24" s="61"/>
      <c r="M24" s="61"/>
      <c r="N24" s="61"/>
      <c r="O24" s="63"/>
    </row>
    <row r="25" spans="1:15">
      <c r="A25" s="5">
        <f t="shared" si="0"/>
        <v>0</v>
      </c>
      <c r="B25" s="74"/>
      <c r="C25" s="62"/>
      <c r="D25" s="30"/>
      <c r="E25" s="30"/>
      <c r="F25" s="8">
        <f t="shared" si="1"/>
        <v>0</v>
      </c>
      <c r="G25" s="75"/>
      <c r="H25" s="61"/>
      <c r="I25" s="61"/>
      <c r="J25" s="61"/>
      <c r="K25" s="61"/>
      <c r="L25" s="61"/>
      <c r="M25" s="61"/>
      <c r="N25" s="61"/>
      <c r="O25" s="63"/>
    </row>
    <row r="26" spans="1:15">
      <c r="A26" s="5">
        <f t="shared" si="0"/>
        <v>0</v>
      </c>
      <c r="B26" s="74"/>
      <c r="C26" s="62"/>
      <c r="D26" s="30"/>
      <c r="E26" s="30"/>
      <c r="F26" s="8">
        <f t="shared" si="1"/>
        <v>0</v>
      </c>
      <c r="G26" s="75"/>
      <c r="H26" s="61"/>
      <c r="I26" s="61"/>
      <c r="J26" s="61"/>
      <c r="K26" s="61"/>
      <c r="L26" s="61"/>
      <c r="M26" s="61"/>
      <c r="N26" s="4"/>
      <c r="O26" s="63"/>
    </row>
    <row r="27" spans="1:15">
      <c r="A27" s="5">
        <f t="shared" si="0"/>
        <v>0</v>
      </c>
      <c r="B27" s="74"/>
      <c r="C27" s="62"/>
      <c r="D27" s="30"/>
      <c r="E27" s="30"/>
      <c r="F27" s="8">
        <f t="shared" si="1"/>
        <v>0</v>
      </c>
      <c r="G27" s="75"/>
      <c r="H27" s="61"/>
      <c r="I27" s="61"/>
      <c r="J27" s="61"/>
      <c r="K27" s="61"/>
      <c r="L27" s="61"/>
      <c r="M27" s="4"/>
      <c r="N27" s="4"/>
      <c r="O27" s="63"/>
    </row>
    <row r="28" spans="1:15">
      <c r="A28" s="5">
        <f t="shared" si="0"/>
        <v>0</v>
      </c>
      <c r="B28" s="74"/>
      <c r="C28" s="62"/>
      <c r="D28" s="30"/>
      <c r="E28" s="30"/>
      <c r="F28" s="8">
        <f t="shared" si="1"/>
        <v>0</v>
      </c>
      <c r="G28" s="75"/>
      <c r="H28" s="61"/>
      <c r="I28" s="61"/>
      <c r="J28" s="61"/>
      <c r="K28" s="61"/>
      <c r="L28" s="61"/>
      <c r="M28" s="4"/>
      <c r="N28" s="4"/>
      <c r="O28" s="63"/>
    </row>
    <row r="29" spans="1:15">
      <c r="A29" s="5">
        <f t="shared" si="0"/>
        <v>0</v>
      </c>
      <c r="B29" s="74"/>
      <c r="C29" s="62"/>
      <c r="D29" s="30"/>
      <c r="E29" s="30"/>
      <c r="F29" s="8">
        <f t="shared" si="1"/>
        <v>0</v>
      </c>
      <c r="G29" s="75"/>
      <c r="H29" s="61"/>
      <c r="I29" s="61"/>
      <c r="J29" s="61"/>
      <c r="K29" s="61"/>
      <c r="L29" s="61"/>
      <c r="M29" s="61"/>
      <c r="N29" s="4"/>
      <c r="O29" s="63"/>
    </row>
    <row r="30" spans="1:15">
      <c r="A30" s="5">
        <f t="shared" si="0"/>
        <v>0</v>
      </c>
      <c r="B30" s="74"/>
      <c r="C30" s="62"/>
      <c r="D30" s="30"/>
      <c r="E30" s="30"/>
      <c r="F30" s="8">
        <f t="shared" si="1"/>
        <v>0</v>
      </c>
      <c r="G30" s="75"/>
      <c r="H30" s="61"/>
      <c r="I30" s="61"/>
      <c r="J30" s="61"/>
      <c r="K30" s="61"/>
      <c r="L30" s="61"/>
      <c r="M30" s="4"/>
      <c r="N30" s="4"/>
      <c r="O30" s="63"/>
    </row>
    <row r="31" spans="1:15">
      <c r="A31" s="5">
        <f t="shared" si="0"/>
        <v>0</v>
      </c>
      <c r="B31" s="74"/>
      <c r="C31" s="62"/>
      <c r="D31" s="30"/>
      <c r="E31" s="30"/>
      <c r="F31" s="8">
        <f t="shared" si="1"/>
        <v>0</v>
      </c>
      <c r="G31" s="75"/>
      <c r="H31" s="61"/>
      <c r="I31" s="61"/>
      <c r="J31" s="61"/>
      <c r="K31" s="61"/>
      <c r="L31" s="61"/>
      <c r="M31" s="61"/>
      <c r="N31" s="4"/>
      <c r="O31" s="63"/>
    </row>
    <row r="32" spans="1:15">
      <c r="A32" s="5">
        <f t="shared" si="0"/>
        <v>0</v>
      </c>
      <c r="B32" s="74"/>
      <c r="C32" s="62"/>
      <c r="D32" s="30"/>
      <c r="E32" s="30"/>
      <c r="F32" s="8">
        <f t="shared" si="1"/>
        <v>0</v>
      </c>
      <c r="G32" s="75"/>
      <c r="H32" s="61"/>
      <c r="I32" s="61"/>
      <c r="J32" s="61"/>
      <c r="K32" s="61"/>
      <c r="L32" s="61"/>
      <c r="M32" s="61"/>
      <c r="N32" s="4"/>
      <c r="O32" s="63"/>
    </row>
    <row r="33" spans="1:15">
      <c r="A33" s="5">
        <f t="shared" si="0"/>
        <v>0</v>
      </c>
      <c r="B33" s="74"/>
      <c r="C33" s="62"/>
      <c r="D33" s="30"/>
      <c r="E33" s="30"/>
      <c r="F33" s="8">
        <f t="shared" si="1"/>
        <v>0</v>
      </c>
      <c r="G33" s="75"/>
      <c r="H33" s="61"/>
      <c r="I33" s="61"/>
      <c r="J33" s="61"/>
      <c r="K33" s="61"/>
      <c r="L33" s="61"/>
      <c r="M33" s="61"/>
      <c r="N33" s="4"/>
      <c r="O33" s="63"/>
    </row>
    <row r="34" spans="1:15">
      <c r="A34" s="5"/>
      <c r="B34" s="74"/>
      <c r="C34" s="62"/>
      <c r="D34" s="30"/>
      <c r="E34" s="40"/>
      <c r="F34" s="8">
        <f t="shared" si="1"/>
        <v>0</v>
      </c>
      <c r="G34" s="75"/>
      <c r="H34" s="61"/>
      <c r="I34" s="61"/>
      <c r="J34" s="61"/>
      <c r="K34" s="61"/>
      <c r="L34" s="61"/>
      <c r="M34" s="61"/>
      <c r="N34" s="4"/>
      <c r="O34" s="63"/>
    </row>
    <row r="35" spans="1:15" s="62" customFormat="1">
      <c r="A35" s="5">
        <f t="shared" si="0"/>
        <v>0</v>
      </c>
      <c r="B35" s="74"/>
      <c r="D35" s="30"/>
      <c r="E35" s="30"/>
      <c r="F35" s="8">
        <f t="shared" si="1"/>
        <v>0</v>
      </c>
      <c r="G35" s="75"/>
      <c r="H35" s="61"/>
      <c r="I35" s="61"/>
      <c r="J35" s="61"/>
      <c r="K35" s="61"/>
      <c r="L35" s="61"/>
      <c r="M35" s="61"/>
      <c r="N35" s="61"/>
      <c r="O35" s="63"/>
    </row>
    <row r="36" spans="1:15">
      <c r="A36" s="5">
        <f t="shared" si="0"/>
        <v>0</v>
      </c>
      <c r="B36" s="49"/>
      <c r="D36" s="30"/>
      <c r="E36" s="30"/>
      <c r="F36" s="8">
        <f t="shared" si="1"/>
        <v>0</v>
      </c>
      <c r="G36" s="75"/>
      <c r="H36" s="61"/>
      <c r="I36" s="61"/>
      <c r="J36" s="61"/>
      <c r="K36" s="61"/>
      <c r="L36" s="61"/>
      <c r="M36" s="61"/>
      <c r="N36" s="4"/>
      <c r="O36" s="63"/>
    </row>
    <row r="37" spans="1:15">
      <c r="A37" s="5">
        <f t="shared" si="0"/>
        <v>0</v>
      </c>
      <c r="B37" s="49"/>
      <c r="D37" s="30"/>
      <c r="E37" s="30"/>
      <c r="F37" s="8">
        <f t="shared" si="1"/>
        <v>0</v>
      </c>
      <c r="G37" s="75"/>
      <c r="H37" s="61"/>
      <c r="I37" s="61"/>
      <c r="J37" s="61"/>
      <c r="K37" s="61"/>
      <c r="L37" s="61"/>
      <c r="M37" s="61"/>
      <c r="N37" s="4"/>
      <c r="O37" s="63"/>
    </row>
    <row r="38" spans="1:15">
      <c r="A38" s="5">
        <f t="shared" si="0"/>
        <v>0</v>
      </c>
      <c r="B38" s="49"/>
      <c r="D38" s="30"/>
      <c r="E38" s="30"/>
      <c r="F38" s="8">
        <f t="shared" si="1"/>
        <v>0</v>
      </c>
      <c r="G38" s="136"/>
      <c r="H38" s="4"/>
      <c r="I38" s="4"/>
      <c r="J38" s="4"/>
      <c r="K38" s="4"/>
      <c r="L38" s="4"/>
      <c r="M38" s="4"/>
      <c r="N38" s="4"/>
      <c r="O38" s="63"/>
    </row>
    <row r="39" spans="1:15">
      <c r="A39" s="5">
        <f t="shared" si="0"/>
        <v>0</v>
      </c>
      <c r="B39" s="49"/>
      <c r="D39" s="30"/>
      <c r="E39" s="30"/>
      <c r="F39" s="8">
        <f t="shared" si="1"/>
        <v>0</v>
      </c>
      <c r="G39" s="136"/>
      <c r="H39" s="4"/>
      <c r="I39" s="4"/>
      <c r="J39" s="4"/>
      <c r="K39" s="4"/>
      <c r="L39" s="4"/>
      <c r="M39" s="4"/>
      <c r="N39" s="4"/>
      <c r="O39" s="63"/>
    </row>
    <row r="40" spans="1:15">
      <c r="A40" s="5">
        <f t="shared" si="0"/>
        <v>0</v>
      </c>
      <c r="B40" s="49"/>
      <c r="D40" s="30"/>
      <c r="E40" s="30"/>
      <c r="F40" s="8">
        <f t="shared" si="1"/>
        <v>0</v>
      </c>
      <c r="G40" s="136"/>
      <c r="H40" s="4"/>
      <c r="I40" s="4"/>
      <c r="J40" s="4"/>
      <c r="K40" s="4"/>
      <c r="L40" s="4"/>
      <c r="M40" s="4"/>
      <c r="N40" s="4"/>
      <c r="O40" s="63"/>
    </row>
    <row r="41" spans="1:15">
      <c r="A41" s="5">
        <f t="shared" si="0"/>
        <v>0</v>
      </c>
      <c r="B41" s="49"/>
      <c r="C41" s="3"/>
      <c r="D41" s="30"/>
      <c r="E41" s="30"/>
      <c r="F41" s="8">
        <f t="shared" si="1"/>
        <v>0</v>
      </c>
      <c r="G41" s="136"/>
      <c r="H41" s="4"/>
      <c r="I41" s="4"/>
      <c r="J41" s="4"/>
      <c r="K41" s="4"/>
      <c r="L41" s="4"/>
      <c r="M41" s="4"/>
      <c r="N41" s="4"/>
      <c r="O41" s="63"/>
    </row>
    <row r="42" spans="1:15">
      <c r="A42" s="5">
        <f t="shared" si="0"/>
        <v>0</v>
      </c>
      <c r="B42" s="49"/>
      <c r="D42" s="30"/>
      <c r="E42" s="30"/>
      <c r="F42" s="8">
        <f t="shared" si="1"/>
        <v>0</v>
      </c>
      <c r="G42" s="136"/>
      <c r="H42" s="4"/>
      <c r="I42" s="4"/>
      <c r="J42" s="4"/>
      <c r="K42" s="4"/>
      <c r="L42" s="4"/>
      <c r="M42" s="4"/>
      <c r="N42" s="4"/>
      <c r="O42" s="63"/>
    </row>
    <row r="43" spans="1:15">
      <c r="A43" s="5">
        <f t="shared" si="0"/>
        <v>0</v>
      </c>
      <c r="B43" s="49"/>
      <c r="D43" s="30"/>
      <c r="E43" s="30"/>
      <c r="F43" s="8">
        <f t="shared" si="1"/>
        <v>0</v>
      </c>
      <c r="G43" s="136"/>
      <c r="H43" s="4"/>
      <c r="I43" s="4"/>
      <c r="J43" s="4"/>
      <c r="K43" s="4"/>
      <c r="L43" s="4"/>
      <c r="M43" s="4"/>
      <c r="N43" s="4"/>
      <c r="O43" s="63"/>
    </row>
    <row r="44" spans="1:15">
      <c r="A44" s="5">
        <f t="shared" si="0"/>
        <v>0</v>
      </c>
      <c r="B44" s="49"/>
      <c r="C44" s="17"/>
      <c r="D44" s="30"/>
      <c r="E44" s="30"/>
      <c r="F44" s="8">
        <f t="shared" si="1"/>
        <v>0</v>
      </c>
      <c r="G44" s="136"/>
      <c r="H44" s="4"/>
      <c r="I44" s="4"/>
      <c r="J44" s="4"/>
      <c r="K44" s="4"/>
      <c r="L44" s="4"/>
      <c r="M44" s="4"/>
      <c r="N44" s="4"/>
      <c r="O44" s="63"/>
    </row>
    <row r="45" spans="1:15">
      <c r="A45" s="5">
        <f t="shared" si="0"/>
        <v>0</v>
      </c>
      <c r="B45" s="49"/>
      <c r="D45" s="30"/>
      <c r="E45" s="30"/>
      <c r="F45" s="8">
        <f t="shared" si="1"/>
        <v>0</v>
      </c>
      <c r="G45" s="136"/>
      <c r="H45" s="4"/>
      <c r="I45" s="4"/>
      <c r="J45" s="4"/>
      <c r="K45" s="4"/>
      <c r="L45" s="4"/>
      <c r="M45" s="4"/>
      <c r="N45" s="4"/>
      <c r="O45" s="63"/>
    </row>
    <row r="46" spans="1:15">
      <c r="A46" s="5">
        <f t="shared" si="0"/>
        <v>0</v>
      </c>
      <c r="B46" s="49"/>
      <c r="D46" s="30"/>
      <c r="E46" s="30"/>
      <c r="F46" s="8">
        <f t="shared" si="1"/>
        <v>0</v>
      </c>
      <c r="G46" s="136"/>
      <c r="H46" s="4"/>
      <c r="I46" s="4"/>
      <c r="J46" s="4"/>
      <c r="K46" s="4"/>
      <c r="L46" s="4"/>
      <c r="M46" s="4"/>
      <c r="N46" s="4"/>
      <c r="O46" s="63"/>
    </row>
    <row r="47" spans="1:15">
      <c r="A47" s="5">
        <f t="shared" si="0"/>
        <v>0</v>
      </c>
      <c r="B47" s="49"/>
      <c r="D47" s="30"/>
      <c r="E47" s="30"/>
      <c r="F47" s="8">
        <f t="shared" si="1"/>
        <v>0</v>
      </c>
      <c r="G47" s="136"/>
      <c r="H47" s="4"/>
      <c r="I47" s="4"/>
      <c r="J47" s="4"/>
      <c r="K47" s="4"/>
      <c r="L47" s="4"/>
      <c r="M47" s="4"/>
      <c r="N47" s="4"/>
      <c r="O47" s="63"/>
    </row>
    <row r="48" spans="1:15">
      <c r="A48" s="5">
        <f t="shared" si="0"/>
        <v>0</v>
      </c>
      <c r="B48" s="49"/>
      <c r="D48" s="30"/>
      <c r="E48" s="30"/>
      <c r="F48" s="8">
        <f t="shared" si="1"/>
        <v>0</v>
      </c>
      <c r="G48" s="136"/>
      <c r="H48" s="4"/>
      <c r="I48" s="4"/>
      <c r="J48" s="4"/>
      <c r="K48" s="4"/>
      <c r="L48" s="4"/>
      <c r="M48" s="4"/>
      <c r="N48" s="4"/>
      <c r="O48" s="63"/>
    </row>
    <row r="49" spans="1:15">
      <c r="A49" s="5">
        <f t="shared" si="0"/>
        <v>0</v>
      </c>
      <c r="B49" s="49"/>
      <c r="D49" s="30"/>
      <c r="E49" s="30"/>
      <c r="F49" s="8">
        <f t="shared" si="1"/>
        <v>0</v>
      </c>
      <c r="G49" s="136"/>
      <c r="H49" s="4"/>
      <c r="I49" s="4"/>
      <c r="J49" s="4"/>
      <c r="K49" s="4"/>
      <c r="L49" s="4"/>
      <c r="M49" s="4"/>
      <c r="N49" s="4"/>
      <c r="O49" s="63"/>
    </row>
    <row r="50" spans="1:15">
      <c r="A50" s="5">
        <f t="shared" si="0"/>
        <v>0</v>
      </c>
      <c r="B50" s="49"/>
      <c r="D50" s="30"/>
      <c r="E50" s="30"/>
      <c r="F50" s="8">
        <f t="shared" si="1"/>
        <v>0</v>
      </c>
      <c r="G50" s="136"/>
      <c r="H50" s="4"/>
      <c r="I50" s="4"/>
      <c r="J50" s="4"/>
      <c r="K50" s="4"/>
      <c r="L50" s="4"/>
      <c r="M50" s="4"/>
      <c r="N50" s="4"/>
      <c r="O50" s="63"/>
    </row>
    <row r="51" spans="1:15">
      <c r="A51" s="5">
        <f t="shared" si="0"/>
        <v>0</v>
      </c>
      <c r="B51" s="49"/>
      <c r="D51" s="30"/>
      <c r="E51" s="30"/>
      <c r="F51" s="8">
        <f t="shared" si="1"/>
        <v>0</v>
      </c>
      <c r="G51" s="136"/>
      <c r="H51" s="4"/>
      <c r="I51" s="4"/>
      <c r="J51" s="4"/>
      <c r="K51" s="4"/>
      <c r="L51" s="4"/>
      <c r="M51" s="4"/>
      <c r="N51" s="4"/>
      <c r="O51" s="63"/>
    </row>
    <row r="52" spans="1:15">
      <c r="A52" s="5">
        <f t="shared" si="0"/>
        <v>0</v>
      </c>
      <c r="B52" s="49"/>
      <c r="D52" s="30"/>
      <c r="E52" s="30"/>
      <c r="F52" s="8">
        <f t="shared" si="1"/>
        <v>0</v>
      </c>
      <c r="G52" s="136"/>
      <c r="H52" s="4"/>
      <c r="I52" s="4"/>
      <c r="J52" s="4"/>
      <c r="K52" s="4"/>
      <c r="L52" s="4"/>
      <c r="M52" s="4"/>
      <c r="N52" s="4"/>
      <c r="O52" s="63"/>
    </row>
    <row r="53" spans="1:15">
      <c r="A53" s="5">
        <f t="shared" si="0"/>
        <v>0</v>
      </c>
      <c r="B53" s="49"/>
      <c r="D53" s="30"/>
      <c r="E53" s="30"/>
      <c r="F53" s="8">
        <f t="shared" si="1"/>
        <v>0</v>
      </c>
      <c r="G53" s="136"/>
      <c r="H53" s="4"/>
      <c r="I53" s="4"/>
      <c r="J53" s="4"/>
      <c r="K53" s="4"/>
      <c r="L53" s="4"/>
      <c r="M53" s="4"/>
      <c r="N53" s="4"/>
      <c r="O53" s="63"/>
    </row>
    <row r="54" spans="1:15">
      <c r="A54" s="5">
        <f t="shared" si="0"/>
        <v>0</v>
      </c>
      <c r="B54" s="49"/>
      <c r="D54" s="30"/>
      <c r="E54" s="30"/>
      <c r="F54" s="8">
        <f t="shared" si="1"/>
        <v>0</v>
      </c>
      <c r="G54" s="136"/>
      <c r="H54" s="4"/>
      <c r="I54" s="4"/>
      <c r="J54" s="4"/>
      <c r="K54" s="4"/>
      <c r="L54" s="4"/>
      <c r="M54" s="4"/>
      <c r="N54" s="4"/>
      <c r="O54" s="63"/>
    </row>
    <row r="55" spans="1:15">
      <c r="A55" s="5">
        <f t="shared" si="0"/>
        <v>0</v>
      </c>
      <c r="B55" s="49"/>
      <c r="D55" s="30"/>
      <c r="E55" s="30"/>
      <c r="F55" s="8">
        <f t="shared" si="1"/>
        <v>0</v>
      </c>
      <c r="G55" s="136"/>
      <c r="H55" s="4"/>
      <c r="I55" s="4"/>
      <c r="J55" s="4"/>
      <c r="K55" s="4"/>
      <c r="L55" s="4"/>
      <c r="M55" s="4"/>
      <c r="N55" s="4"/>
      <c r="O55" s="63"/>
    </row>
    <row r="56" spans="1:15">
      <c r="A56" s="5">
        <f t="shared" si="0"/>
        <v>0</v>
      </c>
      <c r="B56" s="49"/>
      <c r="D56" s="30"/>
      <c r="E56" s="30"/>
      <c r="F56" s="7"/>
      <c r="G56" s="136"/>
      <c r="H56" s="4"/>
      <c r="I56" s="4"/>
      <c r="J56" s="4"/>
      <c r="K56" s="4"/>
      <c r="L56" s="4"/>
      <c r="M56" s="4"/>
      <c r="N56" s="4"/>
      <c r="O56" s="63"/>
    </row>
    <row r="57" spans="1:15">
      <c r="A57" s="5">
        <f t="shared" si="0"/>
        <v>0</v>
      </c>
      <c r="B57" s="49"/>
      <c r="D57" s="30"/>
      <c r="E57" s="30"/>
      <c r="F57" s="7"/>
      <c r="G57" s="136"/>
      <c r="H57" s="4"/>
      <c r="I57" s="4"/>
      <c r="J57" s="4"/>
      <c r="K57" s="4"/>
      <c r="L57" s="4"/>
      <c r="M57" s="4"/>
      <c r="N57" s="4"/>
      <c r="O57" s="63"/>
    </row>
    <row r="58" spans="1:15">
      <c r="A58" s="5">
        <f t="shared" si="0"/>
        <v>0</v>
      </c>
      <c r="B58" s="49"/>
      <c r="D58" s="30"/>
      <c r="E58" s="30"/>
      <c r="F58" s="7"/>
      <c r="G58" s="136"/>
      <c r="H58" s="4"/>
      <c r="I58" s="4"/>
      <c r="J58" s="4"/>
      <c r="K58" s="4"/>
      <c r="L58" s="4"/>
      <c r="M58" s="4"/>
      <c r="N58" s="4"/>
      <c r="O58" s="63"/>
    </row>
    <row r="59" spans="1:15">
      <c r="A59" s="5">
        <f t="shared" si="0"/>
        <v>0</v>
      </c>
      <c r="B59" s="49"/>
      <c r="D59" s="30"/>
      <c r="E59" s="30"/>
      <c r="F59" s="7"/>
      <c r="G59" s="136"/>
      <c r="H59" s="4"/>
      <c r="I59" s="4"/>
      <c r="J59" s="4"/>
      <c r="K59" s="4"/>
      <c r="L59" s="4"/>
      <c r="M59" s="4"/>
      <c r="N59" s="4"/>
      <c r="O59" s="63"/>
    </row>
    <row r="60" spans="1:15">
      <c r="A60" s="5">
        <f t="shared" si="0"/>
        <v>0</v>
      </c>
      <c r="B60" s="49"/>
      <c r="D60" s="30"/>
      <c r="E60" s="30"/>
      <c r="F60" s="7"/>
      <c r="G60" s="136"/>
      <c r="H60" s="4"/>
      <c r="I60" s="4"/>
      <c r="J60" s="4"/>
      <c r="K60" s="4"/>
      <c r="L60" s="4"/>
      <c r="M60" s="4"/>
      <c r="N60" s="4"/>
      <c r="O60" s="63"/>
    </row>
    <row r="61" spans="1:15">
      <c r="A61" s="5">
        <f t="shared" si="0"/>
        <v>0</v>
      </c>
      <c r="B61" s="49"/>
      <c r="D61" s="30"/>
      <c r="E61" s="30"/>
      <c r="F61" s="7"/>
      <c r="G61" s="136"/>
      <c r="H61" s="4"/>
      <c r="I61" s="4"/>
      <c r="J61" s="4"/>
      <c r="K61" s="4"/>
      <c r="L61" s="4"/>
      <c r="M61" s="4"/>
      <c r="N61" s="4"/>
      <c r="O61" s="63"/>
    </row>
    <row r="62" spans="1:15">
      <c r="A62" s="5">
        <f t="shared" si="0"/>
        <v>0</v>
      </c>
      <c r="B62" s="49"/>
      <c r="D62" s="30"/>
      <c r="E62" s="30"/>
      <c r="F62" s="7"/>
      <c r="G62" s="136"/>
      <c r="H62" s="4"/>
      <c r="I62" s="4"/>
      <c r="J62" s="4"/>
      <c r="K62" s="4"/>
      <c r="L62" s="4"/>
      <c r="M62" s="4"/>
      <c r="N62" s="4"/>
      <c r="O62" s="63"/>
    </row>
    <row r="63" spans="1:15">
      <c r="A63" s="5">
        <f t="shared" si="0"/>
        <v>0</v>
      </c>
      <c r="B63" s="49"/>
      <c r="D63" s="30"/>
      <c r="E63" s="30"/>
      <c r="F63" s="7"/>
      <c r="G63" s="136"/>
      <c r="H63" s="4"/>
      <c r="I63" s="4"/>
      <c r="J63" s="4"/>
      <c r="K63" s="4"/>
      <c r="L63" s="4"/>
      <c r="M63" s="4"/>
      <c r="N63" s="4"/>
      <c r="O63" s="63"/>
    </row>
    <row r="64" spans="1:15">
      <c r="A64" s="5">
        <f t="shared" ref="A64:A127" si="2">+F64-SUM(G64:O64)</f>
        <v>0</v>
      </c>
      <c r="B64" s="49"/>
      <c r="D64" s="30"/>
      <c r="E64" s="30"/>
      <c r="F64" s="7"/>
      <c r="G64" s="136"/>
      <c r="H64" s="4"/>
      <c r="I64" s="4"/>
      <c r="J64" s="4"/>
      <c r="K64" s="4"/>
      <c r="L64" s="4"/>
      <c r="M64" s="4"/>
      <c r="N64" s="4"/>
      <c r="O64" s="63"/>
    </row>
    <row r="65" spans="1:15">
      <c r="A65" s="5">
        <f t="shared" si="2"/>
        <v>0</v>
      </c>
      <c r="B65" s="49"/>
      <c r="D65" s="30"/>
      <c r="E65" s="30"/>
      <c r="F65" s="7"/>
      <c r="G65" s="136"/>
      <c r="H65" s="4"/>
      <c r="I65" s="4"/>
      <c r="J65" s="4"/>
      <c r="K65" s="4"/>
      <c r="L65" s="4"/>
      <c r="M65" s="4"/>
      <c r="N65" s="4"/>
      <c r="O65" s="63"/>
    </row>
    <row r="66" spans="1:15">
      <c r="A66" s="5">
        <f t="shared" si="2"/>
        <v>0</v>
      </c>
      <c r="B66" s="49"/>
      <c r="D66" s="30"/>
      <c r="E66" s="30"/>
      <c r="F66" s="7"/>
      <c r="G66" s="136"/>
      <c r="H66" s="4"/>
      <c r="I66" s="4"/>
      <c r="J66" s="4"/>
      <c r="K66" s="4"/>
      <c r="L66" s="4"/>
      <c r="M66" s="4"/>
      <c r="N66" s="4"/>
      <c r="O66" s="63"/>
    </row>
    <row r="67" spans="1:15">
      <c r="A67" s="5">
        <f t="shared" si="2"/>
        <v>0</v>
      </c>
      <c r="B67" s="49"/>
      <c r="D67" s="30"/>
      <c r="E67" s="30"/>
      <c r="F67" s="7"/>
      <c r="G67" s="136"/>
      <c r="H67" s="4"/>
      <c r="I67" s="4"/>
      <c r="J67" s="4"/>
      <c r="K67" s="4"/>
      <c r="L67" s="4"/>
      <c r="M67" s="4"/>
      <c r="N67" s="4"/>
      <c r="O67" s="63"/>
    </row>
    <row r="68" spans="1:15">
      <c r="A68" s="5">
        <f t="shared" si="2"/>
        <v>0</v>
      </c>
      <c r="B68" s="49"/>
      <c r="D68" s="30"/>
      <c r="E68" s="30"/>
      <c r="F68" s="7"/>
      <c r="G68" s="136"/>
      <c r="H68" s="4"/>
      <c r="I68" s="4"/>
      <c r="J68" s="4"/>
      <c r="K68" s="4"/>
      <c r="L68" s="4"/>
      <c r="M68" s="4"/>
      <c r="N68" s="4"/>
      <c r="O68" s="63"/>
    </row>
    <row r="69" spans="1:15">
      <c r="A69" s="5">
        <f t="shared" si="2"/>
        <v>0</v>
      </c>
      <c r="B69" s="49"/>
      <c r="D69" s="30"/>
      <c r="E69" s="30"/>
      <c r="F69" s="7"/>
      <c r="G69" s="136"/>
      <c r="H69" s="4"/>
      <c r="I69" s="4"/>
      <c r="J69" s="4"/>
      <c r="K69" s="4"/>
      <c r="L69" s="4"/>
      <c r="M69" s="4"/>
      <c r="N69" s="4"/>
      <c r="O69" s="63"/>
    </row>
    <row r="70" spans="1:15">
      <c r="A70" s="5">
        <f t="shared" si="2"/>
        <v>0</v>
      </c>
      <c r="B70" s="49"/>
      <c r="D70" s="30"/>
      <c r="E70" s="30"/>
      <c r="F70" s="7"/>
      <c r="G70" s="136"/>
      <c r="H70" s="4"/>
      <c r="I70" s="4"/>
      <c r="J70" s="4"/>
      <c r="K70" s="4"/>
      <c r="L70" s="4"/>
      <c r="M70" s="4"/>
      <c r="N70" s="4"/>
      <c r="O70" s="63"/>
    </row>
    <row r="71" spans="1:15">
      <c r="A71" s="5">
        <f t="shared" si="2"/>
        <v>0</v>
      </c>
      <c r="B71" s="49"/>
      <c r="D71" s="30"/>
      <c r="E71" s="30"/>
      <c r="F71" s="7"/>
      <c r="G71" s="136"/>
      <c r="H71" s="4"/>
      <c r="I71" s="4"/>
      <c r="J71" s="4"/>
      <c r="K71" s="4"/>
      <c r="L71" s="4"/>
      <c r="M71" s="4"/>
      <c r="N71" s="4"/>
      <c r="O71" s="63"/>
    </row>
    <row r="72" spans="1:15">
      <c r="A72" s="5">
        <f t="shared" si="2"/>
        <v>0</v>
      </c>
      <c r="B72" s="49"/>
      <c r="D72" s="30"/>
      <c r="E72" s="30"/>
      <c r="F72" s="7"/>
      <c r="G72" s="136"/>
      <c r="H72" s="4"/>
      <c r="I72" s="4"/>
      <c r="J72" s="4"/>
      <c r="K72" s="4"/>
      <c r="L72" s="4"/>
      <c r="M72" s="4"/>
      <c r="N72" s="4"/>
      <c r="O72" s="63"/>
    </row>
    <row r="73" spans="1:15">
      <c r="A73" s="5">
        <f t="shared" si="2"/>
        <v>0</v>
      </c>
      <c r="B73" s="49"/>
      <c r="D73" s="30"/>
      <c r="E73" s="30"/>
      <c r="F73" s="7"/>
      <c r="G73" s="136"/>
      <c r="H73" s="4"/>
      <c r="I73" s="4"/>
      <c r="J73" s="4"/>
      <c r="K73" s="4"/>
      <c r="L73" s="4"/>
      <c r="M73" s="4"/>
      <c r="N73" s="4"/>
      <c r="O73" s="63"/>
    </row>
    <row r="74" spans="1:15">
      <c r="A74" s="5">
        <f t="shared" si="2"/>
        <v>0</v>
      </c>
      <c r="B74" s="49"/>
      <c r="D74" s="30"/>
      <c r="E74" s="30"/>
      <c r="F74" s="7"/>
      <c r="G74" s="136"/>
      <c r="H74" s="4"/>
      <c r="I74" s="4"/>
      <c r="J74" s="4"/>
      <c r="K74" s="4"/>
      <c r="L74" s="4"/>
      <c r="M74" s="4"/>
      <c r="N74" s="4"/>
      <c r="O74" s="63"/>
    </row>
    <row r="75" spans="1:15">
      <c r="A75" s="5">
        <f t="shared" si="2"/>
        <v>0</v>
      </c>
      <c r="B75" s="49"/>
      <c r="D75" s="30"/>
      <c r="E75" s="30"/>
      <c r="F75" s="7"/>
      <c r="G75" s="136"/>
      <c r="H75" s="4"/>
      <c r="I75" s="4"/>
      <c r="J75" s="4"/>
      <c r="K75" s="4"/>
      <c r="L75" s="4"/>
      <c r="M75" s="4"/>
      <c r="N75" s="4"/>
      <c r="O75" s="63"/>
    </row>
    <row r="76" spans="1:15">
      <c r="A76" s="5">
        <f t="shared" si="2"/>
        <v>0</v>
      </c>
      <c r="B76" s="49"/>
      <c r="D76" s="30"/>
      <c r="E76" s="30"/>
      <c r="F76" s="7"/>
      <c r="G76" s="136"/>
      <c r="H76" s="4"/>
      <c r="I76" s="4"/>
      <c r="J76" s="4"/>
      <c r="K76" s="4"/>
      <c r="L76" s="4"/>
      <c r="M76" s="4"/>
      <c r="N76" s="4"/>
      <c r="O76" s="63"/>
    </row>
    <row r="77" spans="1:15">
      <c r="A77" s="5">
        <f t="shared" si="2"/>
        <v>0</v>
      </c>
      <c r="B77" s="49"/>
      <c r="D77" s="30"/>
      <c r="E77" s="30"/>
      <c r="F77" s="7"/>
      <c r="G77" s="136"/>
      <c r="H77" s="4"/>
      <c r="I77" s="4"/>
      <c r="J77" s="4"/>
      <c r="K77" s="4"/>
      <c r="L77" s="4"/>
      <c r="M77" s="4"/>
      <c r="N77" s="4"/>
      <c r="O77" s="63"/>
    </row>
    <row r="78" spans="1:15">
      <c r="A78" s="5">
        <f t="shared" si="2"/>
        <v>0</v>
      </c>
      <c r="B78" s="49"/>
      <c r="D78" s="30"/>
      <c r="E78" s="30"/>
      <c r="F78" s="7"/>
      <c r="G78" s="136"/>
      <c r="H78" s="4"/>
      <c r="I78" s="4"/>
      <c r="J78" s="4"/>
      <c r="K78" s="4"/>
      <c r="L78" s="4"/>
      <c r="M78" s="4"/>
      <c r="N78" s="4"/>
      <c r="O78" s="63"/>
    </row>
    <row r="79" spans="1:15">
      <c r="A79" s="5">
        <f t="shared" si="2"/>
        <v>0</v>
      </c>
      <c r="B79" s="49"/>
      <c r="D79" s="30"/>
      <c r="E79" s="30"/>
      <c r="F79" s="7"/>
      <c r="G79" s="136"/>
      <c r="H79" s="4"/>
      <c r="I79" s="4"/>
      <c r="J79" s="4"/>
      <c r="K79" s="4"/>
      <c r="L79" s="4"/>
      <c r="M79" s="4"/>
      <c r="N79" s="4"/>
      <c r="O79" s="63"/>
    </row>
    <row r="80" spans="1:15">
      <c r="A80" s="5">
        <f t="shared" si="2"/>
        <v>0</v>
      </c>
      <c r="B80" s="49"/>
      <c r="D80" s="30"/>
      <c r="E80" s="30"/>
      <c r="F80" s="7"/>
      <c r="G80" s="136"/>
      <c r="H80" s="4"/>
      <c r="I80" s="4"/>
      <c r="J80" s="4"/>
      <c r="K80" s="4"/>
      <c r="L80" s="4"/>
      <c r="M80" s="4"/>
      <c r="N80" s="4"/>
      <c r="O80" s="63"/>
    </row>
    <row r="81" spans="1:15">
      <c r="A81" s="5">
        <f t="shared" si="2"/>
        <v>0</v>
      </c>
      <c r="B81" s="49"/>
      <c r="D81" s="30"/>
      <c r="E81" s="30"/>
      <c r="F81" s="7"/>
      <c r="G81" s="136"/>
      <c r="H81" s="4"/>
      <c r="I81" s="4"/>
      <c r="J81" s="4"/>
      <c r="K81" s="4"/>
      <c r="L81" s="4"/>
      <c r="M81" s="4"/>
      <c r="N81" s="4"/>
      <c r="O81" s="63"/>
    </row>
    <row r="82" spans="1:15">
      <c r="A82" s="5">
        <f t="shared" si="2"/>
        <v>0</v>
      </c>
      <c r="B82" s="49"/>
      <c r="D82" s="30"/>
      <c r="E82" s="30"/>
      <c r="F82" s="7"/>
      <c r="G82" s="136"/>
      <c r="H82" s="4"/>
      <c r="I82" s="4"/>
      <c r="J82" s="4"/>
      <c r="K82" s="4"/>
      <c r="L82" s="4"/>
      <c r="M82" s="4"/>
      <c r="N82" s="4"/>
      <c r="O82" s="63"/>
    </row>
    <row r="83" spans="1:15">
      <c r="A83" s="5">
        <f t="shared" si="2"/>
        <v>0</v>
      </c>
      <c r="B83" s="49"/>
      <c r="D83" s="30"/>
      <c r="E83" s="30"/>
      <c r="F83" s="7"/>
      <c r="G83" s="136"/>
      <c r="H83" s="4"/>
      <c r="I83" s="4"/>
      <c r="J83" s="4"/>
      <c r="K83" s="4"/>
      <c r="L83" s="4"/>
      <c r="M83" s="4"/>
      <c r="N83" s="4"/>
      <c r="O83" s="63"/>
    </row>
    <row r="84" spans="1:15">
      <c r="A84" s="5">
        <f t="shared" si="2"/>
        <v>0</v>
      </c>
      <c r="B84" s="49"/>
      <c r="D84" s="30"/>
      <c r="E84" s="30"/>
      <c r="F84" s="7"/>
      <c r="G84" s="136"/>
      <c r="H84" s="4"/>
      <c r="I84" s="4"/>
      <c r="J84" s="4"/>
      <c r="K84" s="4"/>
      <c r="L84" s="4"/>
      <c r="M84" s="4"/>
      <c r="N84" s="4"/>
      <c r="O84" s="63"/>
    </row>
    <row r="85" spans="1:15">
      <c r="A85" s="5">
        <f t="shared" si="2"/>
        <v>0</v>
      </c>
      <c r="B85" s="49"/>
      <c r="D85" s="30"/>
      <c r="E85" s="30"/>
      <c r="F85" s="7"/>
      <c r="G85" s="136"/>
      <c r="H85" s="4"/>
      <c r="I85" s="4"/>
      <c r="J85" s="4"/>
      <c r="K85" s="4"/>
      <c r="L85" s="4"/>
      <c r="M85" s="4"/>
      <c r="N85" s="4"/>
      <c r="O85" s="63"/>
    </row>
    <row r="86" spans="1:15">
      <c r="A86" s="5">
        <f t="shared" si="2"/>
        <v>0</v>
      </c>
      <c r="B86" s="49"/>
      <c r="D86" s="30"/>
      <c r="E86" s="30"/>
      <c r="F86" s="7"/>
      <c r="G86" s="136"/>
      <c r="H86" s="4"/>
      <c r="I86" s="4"/>
      <c r="J86" s="4"/>
      <c r="K86" s="4"/>
      <c r="L86" s="4"/>
      <c r="M86" s="4"/>
      <c r="N86" s="4"/>
      <c r="O86" s="63"/>
    </row>
    <row r="87" spans="1:15">
      <c r="A87" s="5">
        <f t="shared" si="2"/>
        <v>0</v>
      </c>
      <c r="B87" s="49"/>
      <c r="D87" s="30"/>
      <c r="E87" s="30"/>
      <c r="F87" s="7"/>
      <c r="G87" s="136"/>
      <c r="H87" s="4"/>
      <c r="I87" s="4"/>
      <c r="J87" s="4"/>
      <c r="K87" s="4"/>
      <c r="L87" s="4"/>
      <c r="M87" s="4"/>
      <c r="N87" s="4"/>
      <c r="O87" s="63"/>
    </row>
    <row r="88" spans="1:15">
      <c r="A88" s="5">
        <f t="shared" si="2"/>
        <v>0</v>
      </c>
      <c r="B88" s="49"/>
      <c r="D88" s="30"/>
      <c r="E88" s="30"/>
      <c r="F88" s="7"/>
      <c r="G88" s="136"/>
      <c r="H88" s="4"/>
      <c r="I88" s="4"/>
      <c r="J88" s="4"/>
      <c r="K88" s="4"/>
      <c r="L88" s="4"/>
      <c r="M88" s="4"/>
      <c r="N88" s="4"/>
      <c r="O88" s="63"/>
    </row>
    <row r="89" spans="1:15">
      <c r="A89" s="5">
        <f t="shared" si="2"/>
        <v>0</v>
      </c>
      <c r="B89" s="49"/>
      <c r="D89" s="30"/>
      <c r="E89" s="30"/>
      <c r="F89" s="7"/>
      <c r="G89" s="136"/>
      <c r="H89" s="4"/>
      <c r="I89" s="4"/>
      <c r="J89" s="4"/>
      <c r="K89" s="4"/>
      <c r="L89" s="4"/>
      <c r="M89" s="4"/>
      <c r="N89" s="4"/>
      <c r="O89" s="63"/>
    </row>
    <row r="90" spans="1:15">
      <c r="A90" s="5">
        <f t="shared" si="2"/>
        <v>0</v>
      </c>
      <c r="B90" s="49"/>
      <c r="D90" s="30"/>
      <c r="E90" s="30"/>
      <c r="F90" s="7"/>
      <c r="G90" s="136"/>
      <c r="H90" s="4"/>
      <c r="I90" s="4"/>
      <c r="J90" s="4"/>
      <c r="K90" s="4"/>
      <c r="L90" s="4"/>
      <c r="M90" s="4"/>
      <c r="N90" s="4"/>
      <c r="O90" s="63"/>
    </row>
    <row r="91" spans="1:15">
      <c r="A91" s="5">
        <f t="shared" si="2"/>
        <v>0</v>
      </c>
      <c r="B91" s="49"/>
      <c r="D91" s="30"/>
      <c r="E91" s="30"/>
      <c r="F91" s="7"/>
      <c r="G91" s="136"/>
      <c r="H91" s="4"/>
      <c r="I91" s="4"/>
      <c r="J91" s="4"/>
      <c r="K91" s="4"/>
      <c r="L91" s="4"/>
      <c r="M91" s="4"/>
      <c r="N91" s="4"/>
      <c r="O91" s="63"/>
    </row>
    <row r="92" spans="1:15">
      <c r="A92" s="5">
        <f t="shared" si="2"/>
        <v>0</v>
      </c>
      <c r="B92" s="49"/>
      <c r="D92" s="30"/>
      <c r="E92" s="30"/>
      <c r="F92" s="8"/>
      <c r="G92" s="136"/>
      <c r="H92" s="4"/>
      <c r="I92" s="4"/>
      <c r="J92" s="4"/>
      <c r="K92" s="4"/>
      <c r="L92" s="4"/>
      <c r="M92" s="4"/>
      <c r="N92" s="4"/>
      <c r="O92" s="63"/>
    </row>
    <row r="93" spans="1:15">
      <c r="A93" s="5">
        <f t="shared" si="2"/>
        <v>0</v>
      </c>
      <c r="B93" s="49"/>
      <c r="D93" s="30"/>
      <c r="E93" s="30"/>
      <c r="F93" s="8"/>
      <c r="G93" s="136"/>
      <c r="H93" s="4"/>
      <c r="I93" s="4"/>
      <c r="J93" s="4"/>
      <c r="K93" s="4"/>
      <c r="L93" s="4"/>
      <c r="M93" s="4"/>
      <c r="N93" s="4"/>
      <c r="O93" s="63"/>
    </row>
    <row r="94" spans="1:15">
      <c r="A94" s="5">
        <f t="shared" si="2"/>
        <v>0</v>
      </c>
      <c r="B94" s="49"/>
      <c r="D94" s="30"/>
      <c r="E94" s="30"/>
      <c r="F94" s="8"/>
      <c r="G94" s="136"/>
      <c r="H94" s="4"/>
      <c r="I94" s="4"/>
      <c r="J94" s="4"/>
      <c r="K94" s="4"/>
      <c r="L94" s="4"/>
      <c r="M94" s="4"/>
      <c r="N94" s="4"/>
      <c r="O94" s="63"/>
    </row>
    <row r="95" spans="1:15">
      <c r="A95" s="5">
        <f t="shared" si="2"/>
        <v>0</v>
      </c>
      <c r="B95" s="49"/>
      <c r="D95" s="30"/>
      <c r="E95" s="30"/>
      <c r="F95" s="8"/>
      <c r="G95" s="136"/>
      <c r="H95" s="4"/>
      <c r="I95" s="4"/>
      <c r="J95" s="4"/>
      <c r="K95" s="4"/>
      <c r="L95" s="4"/>
      <c r="M95" s="4"/>
      <c r="N95" s="4"/>
      <c r="O95" s="63"/>
    </row>
    <row r="96" spans="1:15">
      <c r="A96" s="5">
        <f t="shared" si="2"/>
        <v>0</v>
      </c>
      <c r="B96" s="49"/>
      <c r="D96" s="30"/>
      <c r="E96" s="30"/>
      <c r="F96" s="8"/>
      <c r="G96" s="136"/>
      <c r="H96" s="4"/>
      <c r="I96" s="4"/>
      <c r="J96" s="4"/>
      <c r="K96" s="4"/>
      <c r="L96" s="4"/>
      <c r="M96" s="4"/>
      <c r="N96" s="4"/>
      <c r="O96" s="63"/>
    </row>
    <row r="97" spans="1:15">
      <c r="A97" s="5">
        <f t="shared" si="2"/>
        <v>0</v>
      </c>
      <c r="B97" s="49"/>
      <c r="D97" s="30"/>
      <c r="E97" s="30"/>
      <c r="F97" s="8"/>
      <c r="G97" s="136"/>
      <c r="H97" s="4"/>
      <c r="I97" s="4"/>
      <c r="J97" s="4"/>
      <c r="K97" s="4"/>
      <c r="L97" s="4"/>
      <c r="M97" s="4"/>
      <c r="N97" s="4"/>
      <c r="O97" s="63"/>
    </row>
    <row r="98" spans="1:15">
      <c r="A98" s="5">
        <f t="shared" si="2"/>
        <v>0</v>
      </c>
      <c r="B98" s="49"/>
      <c r="D98" s="30"/>
      <c r="E98" s="30"/>
      <c r="F98" s="8"/>
      <c r="G98" s="136"/>
      <c r="H98" s="4"/>
      <c r="I98" s="4"/>
      <c r="J98" s="4"/>
      <c r="K98" s="4"/>
      <c r="L98" s="4"/>
      <c r="M98" s="4"/>
      <c r="N98" s="4"/>
      <c r="O98" s="63"/>
    </row>
    <row r="99" spans="1:15">
      <c r="A99" s="5">
        <f t="shared" si="2"/>
        <v>0</v>
      </c>
      <c r="B99" s="49"/>
      <c r="D99" s="30"/>
      <c r="E99" s="30"/>
      <c r="F99" s="8"/>
      <c r="G99" s="136"/>
      <c r="H99" s="4"/>
      <c r="I99" s="4"/>
      <c r="J99" s="4"/>
      <c r="K99" s="4"/>
      <c r="L99" s="4"/>
      <c r="M99" s="4"/>
      <c r="N99" s="4"/>
      <c r="O99" s="63"/>
    </row>
    <row r="100" spans="1:15">
      <c r="A100" s="5">
        <f t="shared" si="2"/>
        <v>0</v>
      </c>
      <c r="B100" s="49"/>
      <c r="D100" s="30"/>
      <c r="E100" s="30"/>
      <c r="F100" s="8"/>
      <c r="G100" s="136"/>
      <c r="H100" s="4"/>
      <c r="I100" s="4"/>
      <c r="J100" s="4"/>
      <c r="K100" s="4"/>
      <c r="L100" s="4"/>
      <c r="M100" s="4"/>
      <c r="N100" s="4"/>
      <c r="O100" s="63"/>
    </row>
    <row r="101" spans="1:15">
      <c r="A101" s="5">
        <f t="shared" si="2"/>
        <v>0</v>
      </c>
      <c r="B101" s="49"/>
      <c r="D101" s="30"/>
      <c r="E101" s="30"/>
      <c r="F101" s="8"/>
      <c r="G101" s="136"/>
      <c r="H101" s="4"/>
      <c r="I101" s="4"/>
      <c r="J101" s="4"/>
      <c r="K101" s="4"/>
      <c r="L101" s="4"/>
      <c r="M101" s="4"/>
      <c r="N101" s="4"/>
      <c r="O101" s="63"/>
    </row>
    <row r="102" spans="1:15">
      <c r="A102" s="5">
        <f t="shared" si="2"/>
        <v>0</v>
      </c>
      <c r="B102" s="49"/>
      <c r="D102" s="30"/>
      <c r="E102" s="30"/>
      <c r="F102" s="8"/>
      <c r="G102" s="136"/>
      <c r="H102" s="4"/>
      <c r="I102" s="4"/>
      <c r="J102" s="4"/>
      <c r="K102" s="4"/>
      <c r="L102" s="4"/>
      <c r="M102" s="4"/>
      <c r="N102" s="4"/>
      <c r="O102" s="63"/>
    </row>
    <row r="103" spans="1:15">
      <c r="A103" s="5">
        <f t="shared" si="2"/>
        <v>0</v>
      </c>
      <c r="B103" s="49"/>
      <c r="D103" s="30"/>
      <c r="E103" s="30"/>
      <c r="F103" s="8"/>
      <c r="G103" s="136"/>
      <c r="H103" s="4"/>
      <c r="I103" s="4"/>
      <c r="J103" s="4"/>
      <c r="K103" s="4"/>
      <c r="L103" s="4"/>
      <c r="M103" s="4"/>
      <c r="N103" s="4"/>
      <c r="O103" s="63"/>
    </row>
    <row r="104" spans="1:15">
      <c r="A104" s="5">
        <f t="shared" si="2"/>
        <v>0</v>
      </c>
      <c r="B104" s="49"/>
      <c r="D104" s="30"/>
      <c r="E104" s="30"/>
      <c r="F104" s="8"/>
      <c r="G104" s="136"/>
      <c r="H104" s="4"/>
      <c r="I104" s="4"/>
      <c r="J104" s="4"/>
      <c r="K104" s="4"/>
      <c r="L104" s="4"/>
      <c r="M104" s="4"/>
      <c r="N104" s="4"/>
      <c r="O104" s="63"/>
    </row>
    <row r="105" spans="1:15">
      <c r="A105" s="5">
        <f t="shared" si="2"/>
        <v>0</v>
      </c>
      <c r="B105" s="49"/>
      <c r="D105" s="30"/>
      <c r="E105" s="30"/>
      <c r="F105" s="8"/>
      <c r="G105" s="136"/>
      <c r="H105" s="4"/>
      <c r="I105" s="4"/>
      <c r="J105" s="4"/>
      <c r="K105" s="4"/>
      <c r="L105" s="4"/>
      <c r="M105" s="4"/>
      <c r="N105" s="4"/>
      <c r="O105" s="63"/>
    </row>
    <row r="106" spans="1:15">
      <c r="A106" s="5">
        <f t="shared" si="2"/>
        <v>0</v>
      </c>
      <c r="B106" s="49"/>
      <c r="D106" s="30"/>
      <c r="E106" s="30"/>
      <c r="F106" s="8"/>
      <c r="G106" s="136"/>
      <c r="H106" s="4"/>
      <c r="I106" s="4"/>
      <c r="J106" s="4"/>
      <c r="K106" s="4"/>
      <c r="L106" s="4"/>
      <c r="M106" s="4"/>
      <c r="N106" s="4"/>
      <c r="O106" s="63"/>
    </row>
    <row r="107" spans="1:15">
      <c r="A107" s="5">
        <f t="shared" si="2"/>
        <v>0</v>
      </c>
      <c r="B107" s="49"/>
      <c r="D107" s="30"/>
      <c r="E107" s="30"/>
      <c r="F107" s="8"/>
      <c r="G107" s="136"/>
      <c r="H107" s="4"/>
      <c r="I107" s="4"/>
      <c r="J107" s="4"/>
      <c r="K107" s="4"/>
      <c r="L107" s="4"/>
      <c r="M107" s="4"/>
      <c r="N107" s="4"/>
      <c r="O107" s="63"/>
    </row>
    <row r="108" spans="1:15">
      <c r="A108" s="5">
        <f t="shared" si="2"/>
        <v>0</v>
      </c>
      <c r="B108" s="49"/>
      <c r="D108" s="30"/>
      <c r="E108" s="30"/>
      <c r="F108" s="8"/>
      <c r="G108" s="136"/>
      <c r="H108" s="4"/>
      <c r="I108" s="4"/>
      <c r="J108" s="4"/>
      <c r="K108" s="4"/>
      <c r="L108" s="4"/>
      <c r="M108" s="4"/>
      <c r="N108" s="4"/>
      <c r="O108" s="63"/>
    </row>
    <row r="109" spans="1:15">
      <c r="A109" s="5">
        <f t="shared" si="2"/>
        <v>0</v>
      </c>
      <c r="B109" s="49"/>
      <c r="D109" s="30"/>
      <c r="E109" s="30"/>
      <c r="F109" s="8"/>
      <c r="G109" s="136"/>
      <c r="H109" s="4"/>
      <c r="I109" s="4"/>
      <c r="J109" s="4"/>
      <c r="K109" s="4"/>
      <c r="L109" s="4"/>
      <c r="M109" s="4"/>
      <c r="N109" s="4"/>
      <c r="O109" s="63"/>
    </row>
    <row r="110" spans="1:15">
      <c r="A110" s="5">
        <f t="shared" si="2"/>
        <v>0</v>
      </c>
      <c r="B110" s="49"/>
      <c r="D110" s="30"/>
      <c r="E110" s="30"/>
      <c r="F110" s="8"/>
      <c r="G110" s="136"/>
      <c r="H110" s="4"/>
      <c r="I110" s="4"/>
      <c r="J110" s="4"/>
      <c r="K110" s="4"/>
      <c r="L110" s="4"/>
      <c r="M110" s="4"/>
      <c r="N110" s="4"/>
      <c r="O110" s="63"/>
    </row>
    <row r="111" spans="1:15">
      <c r="A111" s="5">
        <f t="shared" si="2"/>
        <v>0</v>
      </c>
      <c r="B111" s="49"/>
      <c r="D111" s="30"/>
      <c r="E111" s="30"/>
      <c r="F111" s="8"/>
      <c r="G111" s="136"/>
      <c r="H111" s="4"/>
      <c r="I111" s="4"/>
      <c r="J111" s="4"/>
      <c r="K111" s="4"/>
      <c r="L111" s="4"/>
      <c r="M111" s="4"/>
      <c r="N111" s="4"/>
      <c r="O111" s="63"/>
    </row>
    <row r="112" spans="1:15">
      <c r="A112" s="5">
        <f t="shared" si="2"/>
        <v>0</v>
      </c>
      <c r="B112" s="49"/>
      <c r="D112" s="30"/>
      <c r="E112" s="30"/>
      <c r="F112" s="8"/>
      <c r="G112" s="136"/>
      <c r="H112" s="4"/>
      <c r="I112" s="4"/>
      <c r="J112" s="4"/>
      <c r="K112" s="4"/>
      <c r="L112" s="4"/>
      <c r="M112" s="4"/>
      <c r="N112" s="4"/>
      <c r="O112" s="63"/>
    </row>
    <row r="113" spans="1:15">
      <c r="A113" s="5">
        <f t="shared" si="2"/>
        <v>0</v>
      </c>
      <c r="B113" s="49"/>
      <c r="D113" s="30"/>
      <c r="E113" s="30"/>
      <c r="F113" s="8"/>
      <c r="G113" s="136"/>
      <c r="H113" s="4"/>
      <c r="I113" s="4"/>
      <c r="J113" s="4"/>
      <c r="K113" s="4"/>
      <c r="L113" s="4"/>
      <c r="M113" s="4"/>
      <c r="N113" s="4"/>
      <c r="O113" s="63"/>
    </row>
    <row r="114" spans="1:15">
      <c r="A114" s="5">
        <f t="shared" si="2"/>
        <v>0</v>
      </c>
      <c r="B114" s="49"/>
      <c r="D114" s="30"/>
      <c r="E114" s="30"/>
      <c r="F114" s="8"/>
      <c r="G114" s="136"/>
      <c r="H114" s="4"/>
      <c r="I114" s="4"/>
      <c r="J114" s="4"/>
      <c r="K114" s="4"/>
      <c r="L114" s="4"/>
      <c r="M114" s="4"/>
      <c r="N114" s="4"/>
      <c r="O114" s="63"/>
    </row>
    <row r="115" spans="1:15">
      <c r="A115" s="5">
        <f t="shared" si="2"/>
        <v>0</v>
      </c>
      <c r="B115" s="49"/>
      <c r="D115" s="30"/>
      <c r="E115" s="30"/>
      <c r="F115" s="8"/>
      <c r="G115" s="136"/>
      <c r="H115" s="4"/>
      <c r="I115" s="4"/>
      <c r="J115" s="4"/>
      <c r="K115" s="4"/>
      <c r="L115" s="4"/>
      <c r="M115" s="4"/>
      <c r="N115" s="4"/>
      <c r="O115" s="63"/>
    </row>
    <row r="116" spans="1:15">
      <c r="A116" s="5">
        <f t="shared" si="2"/>
        <v>0</v>
      </c>
      <c r="B116" s="49"/>
      <c r="D116" s="30"/>
      <c r="E116" s="30"/>
      <c r="F116" s="8"/>
      <c r="G116" s="136"/>
      <c r="H116" s="4"/>
      <c r="I116" s="4"/>
      <c r="J116" s="4"/>
      <c r="K116" s="4"/>
      <c r="L116" s="4"/>
      <c r="M116" s="4"/>
      <c r="N116" s="4"/>
      <c r="O116" s="63"/>
    </row>
    <row r="117" spans="1:15">
      <c r="A117" s="5">
        <f t="shared" si="2"/>
        <v>0</v>
      </c>
      <c r="B117" s="49"/>
      <c r="D117" s="30"/>
      <c r="E117" s="30"/>
      <c r="F117" s="8"/>
      <c r="G117" s="136"/>
      <c r="H117" s="4"/>
      <c r="I117" s="4"/>
      <c r="J117" s="4"/>
      <c r="K117" s="4"/>
      <c r="L117" s="4"/>
      <c r="M117" s="4"/>
      <c r="N117" s="4"/>
      <c r="O117" s="63"/>
    </row>
    <row r="118" spans="1:15">
      <c r="A118" s="5">
        <f t="shared" si="2"/>
        <v>0</v>
      </c>
      <c r="B118" s="49"/>
      <c r="D118" s="30"/>
      <c r="E118" s="30"/>
      <c r="F118" s="8"/>
      <c r="G118" s="136"/>
      <c r="H118" s="4"/>
      <c r="I118" s="4"/>
      <c r="J118" s="4"/>
      <c r="K118" s="4"/>
      <c r="L118" s="4"/>
      <c r="M118" s="4"/>
      <c r="N118" s="4"/>
      <c r="O118" s="63"/>
    </row>
    <row r="119" spans="1:15">
      <c r="A119" s="5">
        <f t="shared" si="2"/>
        <v>0</v>
      </c>
      <c r="B119" s="49"/>
      <c r="D119" s="30"/>
      <c r="E119" s="30"/>
      <c r="F119" s="8"/>
      <c r="G119" s="136"/>
      <c r="H119" s="4"/>
      <c r="I119" s="4"/>
      <c r="J119" s="4"/>
      <c r="K119" s="4"/>
      <c r="L119" s="4"/>
      <c r="M119" s="4"/>
      <c r="N119" s="4"/>
      <c r="O119" s="63"/>
    </row>
    <row r="120" spans="1:15">
      <c r="A120" s="5">
        <f t="shared" si="2"/>
        <v>0</v>
      </c>
      <c r="B120" s="49"/>
      <c r="D120" s="30"/>
      <c r="E120" s="30"/>
      <c r="F120" s="8"/>
      <c r="G120" s="136"/>
      <c r="H120" s="4"/>
      <c r="I120" s="4"/>
      <c r="J120" s="4"/>
      <c r="K120" s="4"/>
      <c r="L120" s="4"/>
      <c r="M120" s="4"/>
      <c r="N120" s="4"/>
      <c r="O120" s="63"/>
    </row>
    <row r="121" spans="1:15">
      <c r="A121" s="5">
        <f t="shared" si="2"/>
        <v>0</v>
      </c>
      <c r="B121" s="49"/>
      <c r="D121" s="30"/>
      <c r="E121" s="30"/>
      <c r="F121" s="8"/>
      <c r="G121" s="136"/>
      <c r="H121" s="4"/>
      <c r="I121" s="4"/>
      <c r="J121" s="4"/>
      <c r="K121" s="4"/>
      <c r="L121" s="4"/>
      <c r="M121" s="4"/>
      <c r="N121" s="4"/>
      <c r="O121" s="63"/>
    </row>
    <row r="122" spans="1:15">
      <c r="A122" s="5">
        <f t="shared" si="2"/>
        <v>0</v>
      </c>
      <c r="B122" s="49"/>
      <c r="D122" s="30"/>
      <c r="E122" s="30"/>
      <c r="F122" s="8"/>
      <c r="G122" s="136"/>
      <c r="H122" s="4"/>
      <c r="I122" s="4"/>
      <c r="J122" s="4"/>
      <c r="K122" s="4"/>
      <c r="L122" s="4"/>
      <c r="M122" s="4"/>
      <c r="N122" s="4"/>
      <c r="O122" s="63"/>
    </row>
    <row r="123" spans="1:15">
      <c r="A123" s="5">
        <f t="shared" si="2"/>
        <v>0</v>
      </c>
      <c r="B123" s="49"/>
      <c r="D123" s="30"/>
      <c r="E123" s="30"/>
      <c r="F123" s="8"/>
      <c r="G123" s="136"/>
      <c r="H123" s="4"/>
      <c r="I123" s="4"/>
      <c r="J123" s="4"/>
      <c r="K123" s="4"/>
      <c r="L123" s="4"/>
      <c r="M123" s="4"/>
      <c r="N123" s="4"/>
      <c r="O123" s="63"/>
    </row>
    <row r="124" spans="1:15">
      <c r="A124" s="5">
        <f t="shared" si="2"/>
        <v>0</v>
      </c>
      <c r="B124" s="49"/>
      <c r="D124" s="30"/>
      <c r="E124" s="30"/>
      <c r="F124" s="8"/>
      <c r="G124" s="136"/>
      <c r="H124" s="4"/>
      <c r="I124" s="4"/>
      <c r="J124" s="4"/>
      <c r="K124" s="4"/>
      <c r="L124" s="4"/>
      <c r="M124" s="4"/>
      <c r="N124" s="4"/>
      <c r="O124" s="63"/>
    </row>
    <row r="125" spans="1:15">
      <c r="A125" s="5">
        <f t="shared" si="2"/>
        <v>0</v>
      </c>
      <c r="B125" s="49"/>
      <c r="D125" s="30"/>
      <c r="E125" s="30"/>
      <c r="F125" s="8"/>
      <c r="G125" s="136"/>
      <c r="H125" s="4"/>
      <c r="I125" s="4"/>
      <c r="J125" s="4"/>
      <c r="K125" s="4"/>
      <c r="L125" s="4"/>
      <c r="M125" s="4"/>
      <c r="N125" s="4"/>
      <c r="O125" s="63"/>
    </row>
    <row r="126" spans="1:15">
      <c r="A126" s="5">
        <f t="shared" si="2"/>
        <v>0</v>
      </c>
      <c r="B126" s="49"/>
      <c r="D126" s="30"/>
      <c r="E126" s="30"/>
      <c r="F126" s="8"/>
      <c r="G126" s="136"/>
      <c r="H126" s="4"/>
      <c r="I126" s="4"/>
      <c r="J126" s="4"/>
      <c r="K126" s="4"/>
      <c r="L126" s="4"/>
      <c r="M126" s="4"/>
      <c r="N126" s="4"/>
      <c r="O126" s="63"/>
    </row>
    <row r="127" spans="1:15">
      <c r="A127" s="5">
        <f t="shared" si="2"/>
        <v>0</v>
      </c>
      <c r="B127" s="49"/>
      <c r="D127" s="30"/>
      <c r="E127" s="30"/>
      <c r="F127" s="8"/>
      <c r="G127" s="136"/>
      <c r="H127" s="4"/>
      <c r="I127" s="4"/>
      <c r="J127" s="4"/>
      <c r="K127" s="4"/>
      <c r="L127" s="4"/>
      <c r="M127" s="4"/>
      <c r="N127" s="4"/>
      <c r="O127" s="63"/>
    </row>
    <row r="128" spans="1:15">
      <c r="A128" s="5">
        <f t="shared" ref="A128:A191" si="3">+F128-SUM(G128:O128)</f>
        <v>0</v>
      </c>
      <c r="B128" s="49"/>
      <c r="D128" s="30"/>
      <c r="E128" s="30"/>
      <c r="F128" s="8"/>
      <c r="G128" s="136"/>
      <c r="H128" s="4"/>
      <c r="I128" s="4"/>
      <c r="J128" s="4"/>
      <c r="K128" s="4"/>
      <c r="L128" s="4"/>
      <c r="M128" s="4"/>
      <c r="N128" s="4"/>
      <c r="O128" s="63"/>
    </row>
    <row r="129" spans="1:15">
      <c r="A129" s="5">
        <f t="shared" si="3"/>
        <v>0</v>
      </c>
      <c r="B129" s="49"/>
      <c r="D129" s="30"/>
      <c r="E129" s="30"/>
      <c r="F129" s="8"/>
      <c r="G129" s="136"/>
      <c r="H129" s="4"/>
      <c r="I129" s="4"/>
      <c r="J129" s="4"/>
      <c r="K129" s="4"/>
      <c r="L129" s="4"/>
      <c r="M129" s="4"/>
      <c r="N129" s="4"/>
      <c r="O129" s="63"/>
    </row>
    <row r="130" spans="1:15">
      <c r="A130" s="5">
        <f t="shared" si="3"/>
        <v>0</v>
      </c>
      <c r="B130" s="49"/>
      <c r="D130" s="30"/>
      <c r="E130" s="30"/>
      <c r="F130" s="8"/>
      <c r="G130" s="136"/>
      <c r="H130" s="4"/>
      <c r="I130" s="4"/>
      <c r="J130" s="4"/>
      <c r="K130" s="4"/>
      <c r="L130" s="4"/>
      <c r="M130" s="4"/>
      <c r="N130" s="4"/>
      <c r="O130" s="63"/>
    </row>
    <row r="131" spans="1:15">
      <c r="A131" s="5">
        <f t="shared" si="3"/>
        <v>0</v>
      </c>
      <c r="B131" s="49"/>
      <c r="D131" s="30"/>
      <c r="E131" s="30"/>
      <c r="F131" s="8"/>
      <c r="G131" s="136"/>
      <c r="H131" s="4"/>
      <c r="I131" s="4"/>
      <c r="J131" s="4"/>
      <c r="K131" s="4"/>
      <c r="L131" s="4"/>
      <c r="M131" s="4"/>
      <c r="N131" s="4"/>
      <c r="O131" s="63"/>
    </row>
    <row r="132" spans="1:15">
      <c r="A132" s="5">
        <f t="shared" si="3"/>
        <v>0</v>
      </c>
      <c r="B132" s="49"/>
      <c r="D132" s="30"/>
      <c r="E132" s="30"/>
      <c r="F132" s="8"/>
      <c r="G132" s="136"/>
      <c r="H132" s="4"/>
      <c r="I132" s="4"/>
      <c r="J132" s="4"/>
      <c r="K132" s="4"/>
      <c r="L132" s="4"/>
      <c r="M132" s="4"/>
      <c r="N132" s="4"/>
      <c r="O132" s="63"/>
    </row>
    <row r="133" spans="1:15">
      <c r="A133" s="5">
        <f t="shared" si="3"/>
        <v>0</v>
      </c>
      <c r="B133" s="49"/>
      <c r="D133" s="30"/>
      <c r="E133" s="30"/>
      <c r="F133" s="8"/>
      <c r="G133" s="136"/>
      <c r="H133" s="4"/>
      <c r="I133" s="4"/>
      <c r="J133" s="4"/>
      <c r="K133" s="4"/>
      <c r="L133" s="4"/>
      <c r="M133" s="4"/>
      <c r="N133" s="4"/>
      <c r="O133" s="63"/>
    </row>
    <row r="134" spans="1:15">
      <c r="A134" s="5">
        <f t="shared" si="3"/>
        <v>0</v>
      </c>
      <c r="B134" s="49"/>
      <c r="D134" s="30"/>
      <c r="E134" s="30"/>
      <c r="F134" s="8"/>
      <c r="G134" s="136"/>
      <c r="H134" s="4"/>
      <c r="I134" s="4"/>
      <c r="J134" s="4"/>
      <c r="K134" s="4"/>
      <c r="L134" s="4"/>
      <c r="M134" s="4"/>
      <c r="N134" s="4"/>
      <c r="O134" s="63"/>
    </row>
    <row r="135" spans="1:15">
      <c r="A135" s="5">
        <f t="shared" si="3"/>
        <v>0</v>
      </c>
      <c r="B135" s="49"/>
      <c r="D135" s="30"/>
      <c r="E135" s="30"/>
      <c r="F135" s="8"/>
      <c r="G135" s="136"/>
      <c r="H135" s="4"/>
      <c r="I135" s="4"/>
      <c r="J135" s="4"/>
      <c r="K135" s="4"/>
      <c r="L135" s="4"/>
      <c r="M135" s="4"/>
      <c r="N135" s="4"/>
      <c r="O135" s="63"/>
    </row>
    <row r="136" spans="1:15">
      <c r="A136" s="5">
        <f t="shared" si="3"/>
        <v>0</v>
      </c>
      <c r="B136" s="49"/>
      <c r="D136" s="30"/>
      <c r="E136" s="30"/>
      <c r="F136" s="8"/>
      <c r="G136" s="136"/>
      <c r="H136" s="4"/>
      <c r="I136" s="4"/>
      <c r="J136" s="4"/>
      <c r="K136" s="4"/>
      <c r="L136" s="4"/>
      <c r="M136" s="4"/>
      <c r="N136" s="4"/>
      <c r="O136" s="63"/>
    </row>
    <row r="137" spans="1:15">
      <c r="A137" s="5">
        <f t="shared" si="3"/>
        <v>0</v>
      </c>
      <c r="B137" s="49"/>
      <c r="D137" s="30"/>
      <c r="E137" s="30"/>
      <c r="F137" s="8"/>
      <c r="G137" s="136"/>
      <c r="H137" s="4"/>
      <c r="I137" s="4"/>
      <c r="J137" s="4"/>
      <c r="K137" s="4"/>
      <c r="L137" s="4"/>
      <c r="M137" s="4"/>
      <c r="N137" s="4"/>
      <c r="O137" s="63"/>
    </row>
    <row r="138" spans="1:15">
      <c r="A138" s="5">
        <f t="shared" si="3"/>
        <v>0</v>
      </c>
      <c r="B138" s="49"/>
      <c r="D138" s="30"/>
      <c r="E138" s="30"/>
      <c r="F138" s="8"/>
      <c r="G138" s="136"/>
      <c r="H138" s="4"/>
      <c r="I138" s="4"/>
      <c r="J138" s="4"/>
      <c r="K138" s="4"/>
      <c r="L138" s="4"/>
      <c r="M138" s="4"/>
      <c r="N138" s="4"/>
      <c r="O138" s="63"/>
    </row>
    <row r="139" spans="1:15">
      <c r="A139" s="5">
        <f t="shared" si="3"/>
        <v>0</v>
      </c>
      <c r="B139" s="49"/>
      <c r="D139" s="30"/>
      <c r="E139" s="30"/>
      <c r="F139" s="8"/>
      <c r="G139" s="136"/>
      <c r="H139" s="4"/>
      <c r="I139" s="4"/>
      <c r="J139" s="4"/>
      <c r="K139" s="4"/>
      <c r="L139" s="4"/>
      <c r="M139" s="4"/>
      <c r="N139" s="4"/>
      <c r="O139" s="63"/>
    </row>
    <row r="140" spans="1:15">
      <c r="A140" s="5">
        <f t="shared" si="3"/>
        <v>0</v>
      </c>
      <c r="B140" s="49"/>
      <c r="D140" s="30"/>
      <c r="E140" s="30"/>
      <c r="F140" s="8"/>
      <c r="G140" s="136"/>
      <c r="H140" s="4"/>
      <c r="I140" s="4"/>
      <c r="J140" s="4"/>
      <c r="K140" s="4"/>
      <c r="L140" s="4"/>
      <c r="M140" s="4"/>
      <c r="N140" s="4"/>
      <c r="O140" s="63"/>
    </row>
    <row r="141" spans="1:15">
      <c r="A141" s="5">
        <f t="shared" si="3"/>
        <v>0</v>
      </c>
      <c r="B141" s="49"/>
      <c r="D141" s="30"/>
      <c r="E141" s="30"/>
      <c r="F141" s="8"/>
      <c r="G141" s="136"/>
      <c r="H141" s="4"/>
      <c r="I141" s="4"/>
      <c r="J141" s="4"/>
      <c r="K141" s="4"/>
      <c r="L141" s="4"/>
      <c r="M141" s="4"/>
      <c r="N141" s="4"/>
      <c r="O141" s="63"/>
    </row>
    <row r="142" spans="1:15">
      <c r="A142" s="5">
        <f t="shared" si="3"/>
        <v>0</v>
      </c>
      <c r="B142" s="49"/>
      <c r="D142" s="30"/>
      <c r="E142" s="30"/>
      <c r="F142" s="8"/>
      <c r="O142" s="63"/>
    </row>
    <row r="143" spans="1:15">
      <c r="A143" s="5">
        <f t="shared" si="3"/>
        <v>0</v>
      </c>
      <c r="B143" s="49"/>
      <c r="D143" s="30"/>
      <c r="E143" s="30"/>
      <c r="F143" s="8"/>
      <c r="O143" s="63"/>
    </row>
    <row r="144" spans="1:15">
      <c r="A144" s="5">
        <f t="shared" si="3"/>
        <v>0</v>
      </c>
      <c r="B144" s="49"/>
      <c r="D144" s="30"/>
      <c r="E144" s="30"/>
      <c r="F144" s="8"/>
      <c r="O144" s="63"/>
    </row>
    <row r="145" spans="1:15">
      <c r="A145" s="5">
        <f t="shared" si="3"/>
        <v>0</v>
      </c>
      <c r="B145" s="49"/>
      <c r="D145" s="30"/>
      <c r="E145" s="30"/>
      <c r="F145" s="8"/>
      <c r="O145" s="63"/>
    </row>
    <row r="146" spans="1:15">
      <c r="A146" s="5">
        <f t="shared" si="3"/>
        <v>0</v>
      </c>
      <c r="B146" s="49"/>
      <c r="D146" s="30"/>
      <c r="E146" s="30"/>
      <c r="F146" s="8"/>
      <c r="O146" s="63"/>
    </row>
    <row r="147" spans="1:15">
      <c r="A147" s="5">
        <f t="shared" si="3"/>
        <v>0</v>
      </c>
      <c r="B147" s="49"/>
      <c r="D147" s="30"/>
      <c r="E147" s="30"/>
      <c r="F147" s="8"/>
      <c r="O147" s="63"/>
    </row>
    <row r="148" spans="1:15">
      <c r="A148" s="5">
        <f t="shared" si="3"/>
        <v>0</v>
      </c>
      <c r="B148" s="49"/>
      <c r="D148" s="30"/>
      <c r="E148" s="30"/>
      <c r="F148" s="8"/>
      <c r="O148" s="63"/>
    </row>
    <row r="149" spans="1:15">
      <c r="A149" s="5">
        <f t="shared" si="3"/>
        <v>0</v>
      </c>
      <c r="B149" s="49"/>
      <c r="D149" s="30"/>
      <c r="E149" s="30"/>
      <c r="F149" s="8"/>
      <c r="O149" s="63"/>
    </row>
    <row r="150" spans="1:15">
      <c r="A150" s="5">
        <f t="shared" si="3"/>
        <v>0</v>
      </c>
      <c r="B150" s="49"/>
      <c r="D150" s="30"/>
      <c r="E150" s="30"/>
      <c r="F150" s="8"/>
      <c r="O150" s="63"/>
    </row>
    <row r="151" spans="1:15">
      <c r="A151" s="5">
        <f t="shared" si="3"/>
        <v>0</v>
      </c>
      <c r="B151" s="49"/>
      <c r="D151" s="30"/>
      <c r="E151" s="30"/>
      <c r="F151" s="8"/>
      <c r="O151" s="63"/>
    </row>
    <row r="152" spans="1:15">
      <c r="A152" s="5">
        <f t="shared" si="3"/>
        <v>0</v>
      </c>
      <c r="B152" s="49"/>
      <c r="D152" s="30"/>
      <c r="E152" s="30"/>
      <c r="F152" s="8"/>
      <c r="O152" s="63"/>
    </row>
    <row r="153" spans="1:15">
      <c r="A153" s="5">
        <f t="shared" si="3"/>
        <v>0</v>
      </c>
      <c r="B153" s="49"/>
      <c r="D153" s="30"/>
      <c r="E153" s="30"/>
      <c r="F153" s="8"/>
      <c r="O153" s="63"/>
    </row>
    <row r="154" spans="1:15">
      <c r="A154" s="5">
        <f t="shared" si="3"/>
        <v>0</v>
      </c>
      <c r="B154" s="49"/>
      <c r="D154" s="30"/>
      <c r="E154" s="30"/>
      <c r="F154" s="8"/>
      <c r="O154" s="63"/>
    </row>
    <row r="155" spans="1:15">
      <c r="A155" s="5">
        <f t="shared" si="3"/>
        <v>0</v>
      </c>
      <c r="B155" s="49"/>
      <c r="D155" s="30"/>
      <c r="E155" s="30"/>
      <c r="F155" s="8"/>
      <c r="O155" s="63"/>
    </row>
    <row r="156" spans="1:15">
      <c r="A156" s="5">
        <f t="shared" si="3"/>
        <v>0</v>
      </c>
      <c r="B156" s="49"/>
      <c r="D156" s="30"/>
      <c r="E156" s="30"/>
      <c r="F156" s="8"/>
      <c r="O156" s="63"/>
    </row>
    <row r="157" spans="1:15">
      <c r="A157" s="5">
        <f t="shared" si="3"/>
        <v>0</v>
      </c>
      <c r="B157" s="49"/>
      <c r="D157" s="30"/>
      <c r="E157" s="30"/>
      <c r="F157" s="8"/>
      <c r="O157" s="63"/>
    </row>
    <row r="158" spans="1:15">
      <c r="A158" s="5">
        <f t="shared" si="3"/>
        <v>0</v>
      </c>
      <c r="B158" s="49"/>
      <c r="D158" s="30"/>
      <c r="E158" s="30"/>
      <c r="F158" s="8"/>
      <c r="O158" s="63"/>
    </row>
    <row r="159" spans="1:15">
      <c r="A159" s="5">
        <f t="shared" si="3"/>
        <v>0</v>
      </c>
      <c r="B159" s="49"/>
      <c r="D159" s="30"/>
      <c r="E159" s="30"/>
      <c r="F159" s="8"/>
      <c r="O159" s="63"/>
    </row>
    <row r="160" spans="1:15">
      <c r="A160" s="5">
        <f t="shared" si="3"/>
        <v>0</v>
      </c>
      <c r="B160" s="49"/>
      <c r="D160" s="30"/>
      <c r="E160" s="30"/>
      <c r="F160" s="8"/>
      <c r="O160" s="63"/>
    </row>
    <row r="161" spans="1:15">
      <c r="A161" s="5">
        <f t="shared" si="3"/>
        <v>0</v>
      </c>
      <c r="B161" s="49"/>
      <c r="D161" s="30"/>
      <c r="E161" s="30"/>
      <c r="F161" s="8"/>
      <c r="O161" s="63"/>
    </row>
    <row r="162" spans="1:15">
      <c r="A162" s="5">
        <f t="shared" si="3"/>
        <v>0</v>
      </c>
      <c r="B162" s="49"/>
      <c r="D162" s="30"/>
      <c r="E162" s="30"/>
      <c r="F162" s="8"/>
      <c r="O162" s="63"/>
    </row>
    <row r="163" spans="1:15">
      <c r="A163" s="5">
        <f t="shared" si="3"/>
        <v>0</v>
      </c>
      <c r="B163" s="49"/>
      <c r="D163" s="30"/>
      <c r="E163" s="30"/>
      <c r="F163" s="8"/>
      <c r="O163" s="63"/>
    </row>
    <row r="164" spans="1:15">
      <c r="A164" s="5">
        <f t="shared" si="3"/>
        <v>0</v>
      </c>
      <c r="B164" s="49"/>
      <c r="D164" s="30"/>
      <c r="E164" s="30"/>
      <c r="F164" s="8"/>
      <c r="O164" s="63"/>
    </row>
    <row r="165" spans="1:15">
      <c r="A165" s="5">
        <f t="shared" si="3"/>
        <v>0</v>
      </c>
      <c r="B165" s="49"/>
      <c r="D165" s="30"/>
      <c r="E165" s="30"/>
      <c r="F165" s="8"/>
      <c r="O165" s="63"/>
    </row>
    <row r="166" spans="1:15">
      <c r="A166" s="5">
        <f t="shared" si="3"/>
        <v>0</v>
      </c>
      <c r="B166" s="49"/>
      <c r="D166" s="30"/>
      <c r="E166" s="30"/>
      <c r="F166" s="8"/>
      <c r="O166" s="63"/>
    </row>
    <row r="167" spans="1:15">
      <c r="A167" s="5">
        <f t="shared" si="3"/>
        <v>0</v>
      </c>
      <c r="B167" s="49"/>
      <c r="D167" s="30"/>
      <c r="E167" s="30"/>
      <c r="F167" s="8"/>
      <c r="O167" s="63"/>
    </row>
    <row r="168" spans="1:15">
      <c r="A168" s="5">
        <f t="shared" si="3"/>
        <v>0</v>
      </c>
      <c r="B168" s="49"/>
      <c r="D168" s="30"/>
      <c r="E168" s="30"/>
      <c r="F168" s="8"/>
      <c r="O168" s="63"/>
    </row>
    <row r="169" spans="1:15">
      <c r="A169" s="5">
        <f t="shared" si="3"/>
        <v>0</v>
      </c>
      <c r="B169" s="49"/>
      <c r="D169" s="30"/>
      <c r="E169" s="30"/>
      <c r="F169" s="8"/>
      <c r="O169" s="63"/>
    </row>
    <row r="170" spans="1:15">
      <c r="A170" s="5">
        <f t="shared" si="3"/>
        <v>0</v>
      </c>
      <c r="B170" s="49"/>
      <c r="D170" s="30"/>
      <c r="E170" s="30"/>
      <c r="F170" s="8"/>
      <c r="O170" s="63"/>
    </row>
    <row r="171" spans="1:15">
      <c r="A171" s="5">
        <f t="shared" si="3"/>
        <v>0</v>
      </c>
      <c r="B171" s="49"/>
      <c r="D171" s="30"/>
      <c r="E171" s="30"/>
      <c r="F171" s="8"/>
      <c r="O171" s="63"/>
    </row>
    <row r="172" spans="1:15">
      <c r="A172" s="5">
        <f t="shared" si="3"/>
        <v>0</v>
      </c>
      <c r="B172" s="49"/>
      <c r="D172" s="30"/>
      <c r="E172" s="30"/>
      <c r="F172" s="8"/>
      <c r="O172" s="63"/>
    </row>
    <row r="173" spans="1:15">
      <c r="A173" s="5">
        <f t="shared" si="3"/>
        <v>0</v>
      </c>
      <c r="B173" s="49"/>
      <c r="D173" s="30"/>
      <c r="E173" s="30"/>
      <c r="F173" s="8"/>
      <c r="O173" s="63"/>
    </row>
    <row r="174" spans="1:15">
      <c r="A174" s="5">
        <f t="shared" si="3"/>
        <v>0</v>
      </c>
      <c r="B174" s="49"/>
      <c r="D174" s="30"/>
      <c r="E174" s="30"/>
      <c r="F174" s="8"/>
      <c r="O174" s="63"/>
    </row>
    <row r="175" spans="1:15">
      <c r="A175" s="5">
        <f t="shared" si="3"/>
        <v>0</v>
      </c>
      <c r="B175" s="49"/>
      <c r="D175" s="30"/>
      <c r="E175" s="30"/>
      <c r="F175" s="8"/>
      <c r="O175" s="63"/>
    </row>
    <row r="176" spans="1:15">
      <c r="A176" s="5">
        <f t="shared" si="3"/>
        <v>0</v>
      </c>
      <c r="B176" s="49"/>
      <c r="D176" s="30"/>
      <c r="E176" s="30"/>
      <c r="F176" s="8"/>
      <c r="O176" s="63"/>
    </row>
    <row r="177" spans="1:15">
      <c r="A177" s="5">
        <f t="shared" si="3"/>
        <v>0</v>
      </c>
      <c r="B177" s="49"/>
      <c r="D177" s="30"/>
      <c r="E177" s="30"/>
      <c r="F177" s="8"/>
      <c r="O177" s="63"/>
    </row>
    <row r="178" spans="1:15">
      <c r="A178" s="5">
        <f t="shared" si="3"/>
        <v>0</v>
      </c>
      <c r="B178" s="49"/>
      <c r="D178" s="30"/>
      <c r="E178" s="30"/>
      <c r="F178" s="8"/>
      <c r="O178" s="63"/>
    </row>
    <row r="179" spans="1:15">
      <c r="A179" s="5">
        <f t="shared" si="3"/>
        <v>0</v>
      </c>
      <c r="B179" s="49"/>
      <c r="D179" s="30"/>
      <c r="E179" s="30"/>
      <c r="F179" s="8"/>
      <c r="O179" s="63"/>
    </row>
    <row r="180" spans="1:15">
      <c r="A180" s="5">
        <f t="shared" si="3"/>
        <v>0</v>
      </c>
      <c r="B180" s="49"/>
      <c r="D180" s="30"/>
      <c r="E180" s="30"/>
      <c r="F180" s="8"/>
      <c r="O180" s="63"/>
    </row>
    <row r="181" spans="1:15">
      <c r="A181" s="5">
        <f t="shared" si="3"/>
        <v>0</v>
      </c>
      <c r="B181" s="49"/>
      <c r="D181" s="30"/>
      <c r="E181" s="30"/>
      <c r="F181" s="8"/>
      <c r="O181" s="63"/>
    </row>
    <row r="182" spans="1:15">
      <c r="A182" s="5">
        <f t="shared" si="3"/>
        <v>0</v>
      </c>
      <c r="B182" s="49"/>
      <c r="D182" s="30"/>
      <c r="E182" s="30"/>
      <c r="F182" s="8"/>
      <c r="O182" s="63"/>
    </row>
    <row r="183" spans="1:15">
      <c r="A183" s="5">
        <f t="shared" si="3"/>
        <v>0</v>
      </c>
      <c r="B183" s="49"/>
      <c r="D183" s="30"/>
      <c r="E183" s="30"/>
      <c r="F183" s="8"/>
      <c r="O183" s="63"/>
    </row>
    <row r="184" spans="1:15">
      <c r="A184" s="5">
        <f t="shared" si="3"/>
        <v>0</v>
      </c>
      <c r="B184" s="49"/>
      <c r="D184" s="30"/>
      <c r="E184" s="30"/>
      <c r="F184" s="8"/>
      <c r="O184" s="63"/>
    </row>
    <row r="185" spans="1:15">
      <c r="A185" s="5">
        <f t="shared" si="3"/>
        <v>0</v>
      </c>
      <c r="B185" s="49"/>
      <c r="D185" s="30"/>
      <c r="E185" s="30"/>
      <c r="F185" s="8"/>
      <c r="O185" s="63"/>
    </row>
    <row r="186" spans="1:15">
      <c r="A186" s="5">
        <f t="shared" si="3"/>
        <v>0</v>
      </c>
      <c r="B186" s="49"/>
      <c r="D186" s="30"/>
      <c r="E186" s="30"/>
      <c r="F186" s="8"/>
      <c r="O186" s="63"/>
    </row>
    <row r="187" spans="1:15">
      <c r="A187" s="5">
        <f t="shared" si="3"/>
        <v>0</v>
      </c>
      <c r="B187" s="49"/>
      <c r="D187" s="30"/>
      <c r="E187" s="30"/>
      <c r="F187" s="8"/>
      <c r="O187" s="63"/>
    </row>
    <row r="188" spans="1:15">
      <c r="A188" s="5">
        <f t="shared" si="3"/>
        <v>0</v>
      </c>
      <c r="B188" s="49"/>
      <c r="D188" s="30"/>
      <c r="E188" s="30"/>
      <c r="F188" s="8"/>
      <c r="O188" s="63"/>
    </row>
    <row r="189" spans="1:15">
      <c r="A189" s="5">
        <f t="shared" si="3"/>
        <v>0</v>
      </c>
      <c r="B189" s="49"/>
      <c r="D189" s="30"/>
      <c r="E189" s="30"/>
      <c r="F189" s="8"/>
      <c r="O189" s="63"/>
    </row>
    <row r="190" spans="1:15">
      <c r="A190" s="5">
        <f t="shared" si="3"/>
        <v>0</v>
      </c>
      <c r="B190" s="49"/>
      <c r="D190" s="30"/>
      <c r="E190" s="30"/>
      <c r="F190" s="8"/>
      <c r="O190" s="63"/>
    </row>
    <row r="191" spans="1:15">
      <c r="A191" s="5">
        <f t="shared" si="3"/>
        <v>0</v>
      </c>
      <c r="B191" s="49"/>
      <c r="D191" s="30"/>
      <c r="E191" s="30"/>
      <c r="F191" s="8"/>
      <c r="O191" s="63"/>
    </row>
    <row r="192" spans="1:15">
      <c r="A192" s="5">
        <f t="shared" ref="A192:A242" si="4">+F192-SUM(G192:O192)</f>
        <v>0</v>
      </c>
      <c r="B192" s="49"/>
      <c r="D192" s="30"/>
      <c r="E192" s="30"/>
      <c r="F192" s="8"/>
      <c r="O192" s="63"/>
    </row>
    <row r="193" spans="1:15">
      <c r="A193" s="5">
        <f t="shared" si="4"/>
        <v>0</v>
      </c>
      <c r="B193" s="49"/>
      <c r="D193" s="30"/>
      <c r="E193" s="30"/>
      <c r="F193" s="8"/>
      <c r="O193" s="63"/>
    </row>
    <row r="194" spans="1:15">
      <c r="A194" s="5">
        <f t="shared" si="4"/>
        <v>0</v>
      </c>
      <c r="B194" s="49"/>
      <c r="D194" s="30"/>
      <c r="E194" s="30"/>
      <c r="F194" s="8"/>
      <c r="O194" s="63"/>
    </row>
    <row r="195" spans="1:15">
      <c r="A195" s="5">
        <f t="shared" si="4"/>
        <v>0</v>
      </c>
      <c r="B195" s="49"/>
      <c r="D195" s="30"/>
      <c r="E195" s="30"/>
      <c r="F195" s="8"/>
      <c r="O195" s="63"/>
    </row>
    <row r="196" spans="1:15">
      <c r="A196" s="5">
        <f t="shared" si="4"/>
        <v>0</v>
      </c>
      <c r="B196" s="49"/>
      <c r="D196" s="30"/>
      <c r="E196" s="30"/>
      <c r="F196" s="8"/>
      <c r="O196" s="63"/>
    </row>
    <row r="197" spans="1:15">
      <c r="A197" s="5">
        <f t="shared" si="4"/>
        <v>0</v>
      </c>
      <c r="B197" s="49"/>
      <c r="D197" s="30"/>
      <c r="E197" s="30"/>
      <c r="F197" s="8"/>
      <c r="O197" s="63"/>
    </row>
    <row r="198" spans="1:15">
      <c r="A198" s="5">
        <f t="shared" si="4"/>
        <v>0</v>
      </c>
      <c r="B198" s="49"/>
      <c r="D198" s="30"/>
      <c r="E198" s="30"/>
      <c r="F198" s="8"/>
      <c r="O198" s="63"/>
    </row>
    <row r="199" spans="1:15">
      <c r="A199" s="5">
        <f t="shared" si="4"/>
        <v>0</v>
      </c>
      <c r="B199" s="49"/>
      <c r="D199" s="30"/>
      <c r="E199" s="30"/>
      <c r="F199" s="8"/>
      <c r="O199" s="63"/>
    </row>
    <row r="200" spans="1:15">
      <c r="A200" s="5">
        <f t="shared" si="4"/>
        <v>0</v>
      </c>
      <c r="B200" s="49"/>
      <c r="D200" s="30"/>
      <c r="E200" s="30"/>
      <c r="F200" s="8"/>
      <c r="O200" s="63"/>
    </row>
    <row r="201" spans="1:15">
      <c r="A201" s="5">
        <f t="shared" si="4"/>
        <v>0</v>
      </c>
      <c r="B201" s="49"/>
      <c r="D201" s="30"/>
      <c r="E201" s="30"/>
      <c r="F201" s="8"/>
      <c r="O201" s="63"/>
    </row>
    <row r="202" spans="1:15">
      <c r="A202" s="5">
        <f t="shared" si="4"/>
        <v>0</v>
      </c>
      <c r="B202" s="49"/>
      <c r="D202" s="30"/>
      <c r="E202" s="30"/>
      <c r="F202" s="8"/>
      <c r="O202" s="63"/>
    </row>
    <row r="203" spans="1:15">
      <c r="A203" s="5">
        <f t="shared" si="4"/>
        <v>0</v>
      </c>
      <c r="B203" s="49"/>
      <c r="D203" s="30"/>
      <c r="E203" s="30"/>
      <c r="F203" s="8"/>
      <c r="O203" s="63"/>
    </row>
    <row r="204" spans="1:15">
      <c r="A204" s="5">
        <f t="shared" si="4"/>
        <v>0</v>
      </c>
      <c r="B204" s="49"/>
      <c r="D204" s="30"/>
      <c r="E204" s="30"/>
      <c r="F204" s="8"/>
      <c r="O204" s="63"/>
    </row>
    <row r="205" spans="1:15">
      <c r="A205" s="5">
        <f t="shared" si="4"/>
        <v>0</v>
      </c>
      <c r="B205" s="49"/>
      <c r="D205" s="30"/>
      <c r="E205" s="30"/>
      <c r="F205" s="8"/>
      <c r="O205" s="63"/>
    </row>
    <row r="206" spans="1:15">
      <c r="A206" s="5">
        <f t="shared" si="4"/>
        <v>0</v>
      </c>
      <c r="B206" s="49"/>
      <c r="D206" s="30"/>
      <c r="E206" s="30"/>
      <c r="F206" s="8"/>
      <c r="O206" s="63"/>
    </row>
    <row r="207" spans="1:15">
      <c r="A207" s="5">
        <f t="shared" si="4"/>
        <v>0</v>
      </c>
      <c r="B207" s="49"/>
      <c r="D207" s="30"/>
      <c r="E207" s="30"/>
      <c r="F207" s="8"/>
      <c r="O207" s="63"/>
    </row>
    <row r="208" spans="1:15">
      <c r="A208" s="5">
        <f t="shared" si="4"/>
        <v>0</v>
      </c>
      <c r="B208" s="49"/>
      <c r="D208" s="30"/>
      <c r="E208" s="30"/>
      <c r="F208" s="8"/>
      <c r="O208" s="63"/>
    </row>
    <row r="209" spans="1:15">
      <c r="A209" s="5">
        <f t="shared" si="4"/>
        <v>0</v>
      </c>
      <c r="B209" s="49"/>
      <c r="D209" s="30"/>
      <c r="E209" s="30"/>
      <c r="F209" s="8"/>
      <c r="O209" s="63"/>
    </row>
    <row r="210" spans="1:15">
      <c r="A210" s="5">
        <f t="shared" si="4"/>
        <v>0</v>
      </c>
      <c r="B210" s="49"/>
      <c r="D210" s="30"/>
      <c r="E210" s="30"/>
      <c r="F210" s="8"/>
      <c r="O210" s="63"/>
    </row>
    <row r="211" spans="1:15">
      <c r="A211" s="5">
        <f t="shared" si="4"/>
        <v>0</v>
      </c>
      <c r="B211" s="49"/>
      <c r="D211" s="30"/>
      <c r="E211" s="30"/>
      <c r="F211" s="8"/>
      <c r="O211" s="63"/>
    </row>
    <row r="212" spans="1:15">
      <c r="A212" s="5">
        <f t="shared" si="4"/>
        <v>0</v>
      </c>
      <c r="B212" s="49"/>
      <c r="D212" s="30"/>
      <c r="E212" s="30"/>
      <c r="F212" s="8"/>
      <c r="O212" s="63"/>
    </row>
    <row r="213" spans="1:15">
      <c r="A213" s="5">
        <f t="shared" si="4"/>
        <v>0</v>
      </c>
      <c r="B213" s="49"/>
      <c r="D213" s="30"/>
      <c r="E213" s="30"/>
      <c r="F213" s="8"/>
      <c r="O213" s="63"/>
    </row>
    <row r="214" spans="1:15">
      <c r="A214" s="5">
        <f t="shared" si="4"/>
        <v>0</v>
      </c>
      <c r="B214" s="49"/>
      <c r="D214" s="30"/>
      <c r="E214" s="30"/>
      <c r="F214" s="8"/>
      <c r="O214" s="63"/>
    </row>
    <row r="215" spans="1:15">
      <c r="A215" s="5">
        <f t="shared" si="4"/>
        <v>0</v>
      </c>
      <c r="B215" s="49"/>
      <c r="D215" s="30"/>
      <c r="E215" s="30"/>
      <c r="F215" s="8"/>
      <c r="O215" s="63"/>
    </row>
    <row r="216" spans="1:15">
      <c r="A216" s="5">
        <f t="shared" si="4"/>
        <v>0</v>
      </c>
      <c r="B216" s="49"/>
      <c r="D216" s="30"/>
      <c r="E216" s="30"/>
      <c r="F216" s="8"/>
      <c r="O216" s="63"/>
    </row>
    <row r="217" spans="1:15">
      <c r="A217" s="5">
        <f t="shared" si="4"/>
        <v>0</v>
      </c>
      <c r="B217" s="49"/>
      <c r="D217" s="30"/>
      <c r="E217" s="30"/>
      <c r="F217" s="8"/>
      <c r="O217" s="63"/>
    </row>
    <row r="218" spans="1:15">
      <c r="A218" s="5">
        <f t="shared" si="4"/>
        <v>0</v>
      </c>
      <c r="B218" s="49"/>
      <c r="D218" s="30"/>
      <c r="E218" s="30"/>
      <c r="F218" s="8"/>
      <c r="O218" s="63"/>
    </row>
    <row r="219" spans="1:15">
      <c r="A219" s="5">
        <f t="shared" si="4"/>
        <v>0</v>
      </c>
      <c r="B219" s="49"/>
      <c r="D219" s="30"/>
      <c r="E219" s="30"/>
      <c r="F219" s="8"/>
      <c r="O219" s="63"/>
    </row>
    <row r="220" spans="1:15">
      <c r="A220" s="5">
        <f t="shared" si="4"/>
        <v>0</v>
      </c>
      <c r="B220" s="49"/>
      <c r="D220" s="30"/>
      <c r="E220" s="30"/>
      <c r="F220" s="8"/>
      <c r="O220" s="63"/>
    </row>
    <row r="221" spans="1:15">
      <c r="A221" s="5">
        <f t="shared" si="4"/>
        <v>0</v>
      </c>
      <c r="B221" s="49"/>
      <c r="D221" s="30"/>
      <c r="E221" s="30"/>
      <c r="F221" s="8"/>
      <c r="O221" s="63"/>
    </row>
    <row r="222" spans="1:15">
      <c r="A222" s="5">
        <f t="shared" si="4"/>
        <v>0</v>
      </c>
      <c r="B222" s="49"/>
      <c r="D222" s="30"/>
      <c r="E222" s="30"/>
      <c r="F222" s="8"/>
      <c r="O222" s="63"/>
    </row>
    <row r="223" spans="1:15">
      <c r="A223" s="5">
        <f t="shared" si="4"/>
        <v>0</v>
      </c>
      <c r="B223" s="49"/>
      <c r="D223" s="30"/>
      <c r="E223" s="30"/>
      <c r="F223" s="8"/>
      <c r="O223" s="63"/>
    </row>
    <row r="224" spans="1:15">
      <c r="A224" s="5">
        <f t="shared" si="4"/>
        <v>0</v>
      </c>
      <c r="B224" s="49"/>
      <c r="D224" s="30"/>
      <c r="E224" s="30"/>
      <c r="F224" s="8"/>
      <c r="O224" s="63"/>
    </row>
    <row r="225" spans="1:15">
      <c r="A225" s="5">
        <f t="shared" si="4"/>
        <v>0</v>
      </c>
      <c r="B225" s="49"/>
      <c r="D225" s="30"/>
      <c r="E225" s="30"/>
      <c r="F225" s="8"/>
      <c r="O225" s="63"/>
    </row>
    <row r="226" spans="1:15">
      <c r="A226" s="5">
        <f t="shared" si="4"/>
        <v>0</v>
      </c>
      <c r="B226" s="49"/>
      <c r="D226" s="30"/>
      <c r="E226" s="30"/>
      <c r="F226" s="8"/>
      <c r="O226" s="63"/>
    </row>
    <row r="227" spans="1:15">
      <c r="A227" s="5">
        <f t="shared" si="4"/>
        <v>0</v>
      </c>
      <c r="B227" s="49"/>
      <c r="D227" s="30"/>
      <c r="E227" s="30"/>
      <c r="F227" s="8"/>
      <c r="O227" s="63"/>
    </row>
    <row r="228" spans="1:15">
      <c r="A228" s="5">
        <f t="shared" si="4"/>
        <v>0</v>
      </c>
      <c r="B228" s="49"/>
      <c r="D228" s="30"/>
      <c r="E228" s="30"/>
      <c r="F228" s="8"/>
      <c r="O228" s="63"/>
    </row>
    <row r="229" spans="1:15">
      <c r="A229" s="5">
        <f t="shared" si="4"/>
        <v>0</v>
      </c>
      <c r="B229" s="49"/>
      <c r="D229" s="30"/>
      <c r="E229" s="30"/>
      <c r="F229" s="8"/>
      <c r="O229" s="63"/>
    </row>
    <row r="230" spans="1:15">
      <c r="A230" s="5">
        <f t="shared" si="4"/>
        <v>0</v>
      </c>
      <c r="B230" s="49"/>
      <c r="D230" s="30"/>
      <c r="E230" s="30"/>
      <c r="F230" s="8"/>
      <c r="O230" s="63"/>
    </row>
    <row r="231" spans="1:15">
      <c r="A231" s="5">
        <f t="shared" si="4"/>
        <v>0</v>
      </c>
      <c r="B231" s="49"/>
      <c r="D231" s="30"/>
      <c r="E231" s="30"/>
      <c r="F231" s="8"/>
      <c r="O231" s="63"/>
    </row>
    <row r="232" spans="1:15">
      <c r="A232" s="5">
        <f t="shared" si="4"/>
        <v>0</v>
      </c>
      <c r="B232" s="49"/>
      <c r="D232" s="30"/>
      <c r="E232" s="30"/>
      <c r="F232" s="8"/>
      <c r="O232" s="63"/>
    </row>
    <row r="233" spans="1:15">
      <c r="A233" s="5">
        <f t="shared" si="4"/>
        <v>0</v>
      </c>
      <c r="B233" s="49"/>
      <c r="D233" s="30"/>
      <c r="E233" s="30"/>
      <c r="F233" s="8"/>
      <c r="O233" s="63"/>
    </row>
    <row r="234" spans="1:15">
      <c r="A234" s="5">
        <f t="shared" si="4"/>
        <v>0</v>
      </c>
      <c r="B234" s="49"/>
      <c r="D234" s="30"/>
      <c r="E234" s="30"/>
      <c r="F234" s="8"/>
      <c r="O234" s="63"/>
    </row>
    <row r="235" spans="1:15">
      <c r="A235" s="5">
        <f t="shared" si="4"/>
        <v>0</v>
      </c>
      <c r="B235" s="49"/>
      <c r="D235" s="30"/>
      <c r="E235" s="30"/>
      <c r="F235" s="8"/>
      <c r="O235" s="63"/>
    </row>
    <row r="236" spans="1:15">
      <c r="A236" s="5">
        <f t="shared" si="4"/>
        <v>0</v>
      </c>
      <c r="B236" s="49"/>
      <c r="D236" s="30"/>
      <c r="E236" s="30"/>
      <c r="F236" s="8"/>
      <c r="O236" s="63"/>
    </row>
    <row r="237" spans="1:15">
      <c r="A237" s="5">
        <f t="shared" si="4"/>
        <v>0</v>
      </c>
      <c r="B237" s="49"/>
      <c r="D237" s="30"/>
      <c r="E237" s="30"/>
      <c r="F237" s="8"/>
      <c r="O237" s="63"/>
    </row>
    <row r="238" spans="1:15">
      <c r="A238" s="5">
        <f t="shared" si="4"/>
        <v>0</v>
      </c>
      <c r="B238" s="49"/>
      <c r="D238" s="30"/>
      <c r="E238" s="30"/>
      <c r="F238" s="8"/>
      <c r="O238" s="63"/>
    </row>
    <row r="239" spans="1:15">
      <c r="A239" s="5">
        <f t="shared" si="4"/>
        <v>0</v>
      </c>
      <c r="B239" s="49"/>
      <c r="D239" s="30"/>
      <c r="E239" s="30"/>
      <c r="F239" s="8"/>
      <c r="O239" s="63"/>
    </row>
    <row r="240" spans="1:15">
      <c r="A240" s="5">
        <f t="shared" si="4"/>
        <v>0</v>
      </c>
      <c r="B240" s="49"/>
      <c r="D240" s="30"/>
      <c r="E240" s="30"/>
      <c r="F240" s="8"/>
      <c r="O240" s="63"/>
    </row>
    <row r="241" spans="1:15">
      <c r="A241" s="5">
        <f t="shared" si="4"/>
        <v>0</v>
      </c>
      <c r="B241" s="49"/>
      <c r="D241" s="30"/>
      <c r="E241" s="30"/>
      <c r="F241" s="8"/>
      <c r="O241" s="63"/>
    </row>
    <row r="242" spans="1:15">
      <c r="A242" s="5">
        <f t="shared" si="4"/>
        <v>0</v>
      </c>
      <c r="B242" s="49"/>
      <c r="D242" s="30"/>
      <c r="E242" s="30"/>
      <c r="F242" s="8"/>
      <c r="O242" s="63"/>
    </row>
    <row r="243" spans="1:15">
      <c r="D243" s="30"/>
    </row>
    <row r="244" spans="1:15">
      <c r="D244" s="30"/>
    </row>
    <row r="245" spans="1:15">
      <c r="D245" s="30"/>
    </row>
    <row r="246" spans="1:15">
      <c r="D246" s="30"/>
    </row>
    <row r="247" spans="1:15">
      <c r="D247" s="30"/>
    </row>
    <row r="248" spans="1:15">
      <c r="D248" s="30"/>
    </row>
    <row r="249" spans="1:15">
      <c r="D249" s="30"/>
    </row>
    <row r="250" spans="1:15">
      <c r="D250" s="30"/>
    </row>
    <row r="251" spans="1:15">
      <c r="D251" s="30"/>
    </row>
    <row r="252" spans="1:15">
      <c r="D252" s="30"/>
    </row>
    <row r="253" spans="1:15">
      <c r="D253" s="30"/>
    </row>
    <row r="254" spans="1:15">
      <c r="D254" s="30"/>
    </row>
    <row r="255" spans="1:15">
      <c r="D255" s="30"/>
    </row>
    <row r="256" spans="1:15">
      <c r="D256" s="30"/>
    </row>
    <row r="257" spans="4:4">
      <c r="D257" s="30"/>
    </row>
    <row r="258" spans="4:4">
      <c r="D258" s="30"/>
    </row>
    <row r="259" spans="4:4">
      <c r="D259" s="30"/>
    </row>
    <row r="260" spans="4:4">
      <c r="D260" s="30"/>
    </row>
    <row r="261" spans="4:4">
      <c r="D261" s="30"/>
    </row>
    <row r="262" spans="4:4">
      <c r="D262" s="30"/>
    </row>
    <row r="263" spans="4:4">
      <c r="D263" s="17"/>
    </row>
    <row r="264" spans="4:4">
      <c r="D264" s="17"/>
    </row>
    <row r="265" spans="4:4">
      <c r="D265" s="17"/>
    </row>
    <row r="266" spans="4:4">
      <c r="D266" s="17"/>
    </row>
    <row r="267" spans="4:4">
      <c r="D267" s="17"/>
    </row>
    <row r="268" spans="4:4">
      <c r="D268" s="17"/>
    </row>
    <row r="269" spans="4:4">
      <c r="D269" s="17"/>
    </row>
    <row r="270" spans="4:4">
      <c r="D270" s="17"/>
    </row>
    <row r="271" spans="4:4">
      <c r="D271" s="17"/>
    </row>
  </sheetData>
  <mergeCells count="1">
    <mergeCell ref="M1:N1"/>
  </mergeCells>
  <phoneticPr fontId="0" type="noConversion"/>
  <pageMargins left="0.75" right="0.75" top="1" bottom="1" header="0.5" footer="0.5"/>
  <pageSetup paperSize="9" scale="7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E1"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16"/>
  <sheetViews>
    <sheetView zoomScaleNormal="100" workbookViewId="0">
      <pane xSplit="7" ySplit="6" topLeftCell="H117" activePane="bottomRight" state="frozen"/>
      <selection pane="topRight" activeCell="H1" sqref="H1"/>
      <selection pane="bottomLeft" activeCell="A7" sqref="A7"/>
      <selection pane="bottomRight" activeCell="D136" sqref="D136"/>
    </sheetView>
  </sheetViews>
  <sheetFormatPr defaultRowHeight="13.2"/>
  <cols>
    <col min="1" max="1" width="7.5546875" style="62" customWidth="1"/>
    <col min="2" max="2" width="8.33203125" style="62" customWidth="1"/>
    <col min="3" max="3" width="3.44140625" style="62" customWidth="1"/>
    <col min="4" max="4" width="18.33203125" style="62" customWidth="1"/>
    <col min="5" max="5" width="7.21875" style="62" customWidth="1"/>
    <col min="6" max="6" width="30.33203125" style="62" customWidth="1"/>
    <col min="7" max="8" width="9.88671875" style="62" customWidth="1"/>
    <col min="9" max="10" width="8.88671875" style="62"/>
    <col min="11" max="11" width="8.5546875" style="62" customWidth="1"/>
    <col min="12" max="12" width="12.44140625" style="62" customWidth="1"/>
    <col min="13" max="13" width="15.88671875" style="62" customWidth="1"/>
    <col min="14" max="14" width="11.21875" style="62" customWidth="1"/>
    <col min="15" max="15" width="10.33203125" style="62" customWidth="1"/>
    <col min="16" max="18" width="8.88671875" style="62"/>
    <col min="19" max="19" width="8.88671875" style="61"/>
    <col min="20" max="23" width="8.88671875" style="62"/>
    <col min="24" max="24" width="10.88671875" style="62" customWidth="1"/>
    <col min="25" max="25" width="10.77734375" style="62" customWidth="1"/>
    <col min="26" max="28" width="8.88671875" style="62"/>
    <col min="29" max="29" width="10.44140625" style="62" bestFit="1" customWidth="1"/>
    <col min="30" max="31" width="10.44140625" style="62" customWidth="1"/>
    <col min="32" max="32" width="11.6640625" style="62" customWidth="1"/>
    <col min="33" max="35" width="12.33203125" style="62" customWidth="1"/>
    <col min="36" max="36" width="8.88671875" style="62"/>
    <col min="37" max="37" width="10" style="62" bestFit="1" customWidth="1"/>
    <col min="38" max="16384" width="8.88671875" style="62"/>
  </cols>
  <sheetData>
    <row r="1" spans="1:51">
      <c r="C1" s="2" t="s">
        <v>0</v>
      </c>
      <c r="G1" s="2" t="s">
        <v>22</v>
      </c>
      <c r="H1" s="2"/>
      <c r="J1" s="142"/>
      <c r="K1" s="142"/>
    </row>
    <row r="2" spans="1:51">
      <c r="A2" s="6" t="s">
        <v>2</v>
      </c>
      <c r="B2" s="6"/>
    </row>
    <row r="3" spans="1:51">
      <c r="A3" s="6" t="s">
        <v>3</v>
      </c>
      <c r="B3" s="145" t="s">
        <v>4</v>
      </c>
      <c r="C3" s="145"/>
      <c r="D3" s="30" t="s">
        <v>5</v>
      </c>
      <c r="E3" s="30" t="s">
        <v>6</v>
      </c>
      <c r="F3" s="30" t="s">
        <v>7</v>
      </c>
      <c r="G3" s="97" t="s">
        <v>8</v>
      </c>
      <c r="H3" s="14"/>
      <c r="I3" s="144" t="s">
        <v>23</v>
      </c>
      <c r="J3" s="145"/>
      <c r="K3" s="146"/>
      <c r="L3" s="105" t="s">
        <v>24</v>
      </c>
      <c r="M3" s="107" t="s">
        <v>25</v>
      </c>
      <c r="N3" s="145" t="s">
        <v>26</v>
      </c>
      <c r="O3" s="148"/>
      <c r="P3" s="147" t="s">
        <v>27</v>
      </c>
      <c r="Q3" s="148"/>
      <c r="R3" s="144" t="s">
        <v>28</v>
      </c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6"/>
    </row>
    <row r="4" spans="1:51" s="108" customFormat="1" ht="39.6">
      <c r="A4" s="51" t="s">
        <v>16</v>
      </c>
      <c r="B4" s="51"/>
      <c r="G4" s="52" t="s">
        <v>29</v>
      </c>
      <c r="H4" s="109" t="s">
        <v>14</v>
      </c>
      <c r="I4" s="104" t="s">
        <v>30</v>
      </c>
      <c r="J4" s="70" t="s">
        <v>31</v>
      </c>
      <c r="K4" s="76" t="s">
        <v>15</v>
      </c>
      <c r="L4" s="104" t="s">
        <v>32</v>
      </c>
      <c r="M4" s="110" t="s">
        <v>33</v>
      </c>
      <c r="N4" s="56" t="s">
        <v>34</v>
      </c>
      <c r="O4" s="111" t="s">
        <v>35</v>
      </c>
      <c r="P4" s="109" t="s">
        <v>36</v>
      </c>
      <c r="Q4" s="111" t="s">
        <v>15</v>
      </c>
      <c r="R4" s="104" t="s">
        <v>105</v>
      </c>
      <c r="S4" s="132" t="s">
        <v>106</v>
      </c>
      <c r="T4" s="70" t="s">
        <v>111</v>
      </c>
      <c r="U4" s="70" t="s">
        <v>39</v>
      </c>
      <c r="V4" s="70" t="s">
        <v>110</v>
      </c>
      <c r="W4" s="70" t="s">
        <v>12</v>
      </c>
      <c r="X4" s="70" t="s">
        <v>107</v>
      </c>
      <c r="Y4" s="70" t="s">
        <v>40</v>
      </c>
      <c r="Z4" s="70" t="s">
        <v>108</v>
      </c>
      <c r="AA4" s="70" t="s">
        <v>42</v>
      </c>
      <c r="AB4" s="53" t="s">
        <v>109</v>
      </c>
      <c r="AC4" s="70" t="s">
        <v>43</v>
      </c>
      <c r="AD4" s="70" t="s">
        <v>44</v>
      </c>
      <c r="AE4" s="70" t="s">
        <v>45</v>
      </c>
      <c r="AF4" s="70" t="s">
        <v>46</v>
      </c>
      <c r="AG4" s="70" t="s">
        <v>47</v>
      </c>
      <c r="AH4" s="70" t="s">
        <v>100</v>
      </c>
      <c r="AI4" s="70" t="s">
        <v>122</v>
      </c>
      <c r="AJ4" s="76" t="s">
        <v>112</v>
      </c>
      <c r="AK4" s="70"/>
    </row>
    <row r="5" spans="1:51">
      <c r="A5" s="6"/>
      <c r="B5" s="143"/>
      <c r="C5" s="143"/>
      <c r="G5" s="97"/>
      <c r="H5" s="112"/>
      <c r="I5" s="105"/>
      <c r="J5" s="64"/>
      <c r="K5" s="106"/>
      <c r="M5" s="107"/>
      <c r="N5" s="112"/>
      <c r="O5" s="113"/>
      <c r="P5" s="112"/>
      <c r="Q5" s="113"/>
      <c r="R5" s="105"/>
      <c r="S5" s="133"/>
      <c r="T5" s="64"/>
      <c r="U5" s="64"/>
      <c r="V5" s="64"/>
      <c r="W5" s="64"/>
      <c r="X5" s="64"/>
      <c r="Y5" s="64"/>
      <c r="Z5" s="64"/>
      <c r="AA5" s="64"/>
      <c r="AB5" s="64"/>
      <c r="AC5" s="64" t="s">
        <v>48</v>
      </c>
      <c r="AD5" s="64"/>
      <c r="AE5" s="64"/>
      <c r="AF5" s="64"/>
      <c r="AG5" s="64"/>
      <c r="AH5" s="64"/>
      <c r="AI5" s="64"/>
      <c r="AJ5" s="106"/>
      <c r="AK5" s="64"/>
    </row>
    <row r="6" spans="1:51">
      <c r="A6" s="10">
        <f>+G6-SUM(H6:AJ6)</f>
        <v>0</v>
      </c>
      <c r="B6" s="143" t="s">
        <v>168</v>
      </c>
      <c r="C6" s="143"/>
      <c r="G6" s="9">
        <f t="shared" ref="G6:G11" si="0">SUM(H6:AJ6)</f>
        <v>24387.230000000003</v>
      </c>
      <c r="H6" s="15">
        <f t="shared" ref="H6:AJ6" si="1">SUM(H7:H221)</f>
        <v>1955.5400000000004</v>
      </c>
      <c r="I6" s="15">
        <f t="shared" si="1"/>
        <v>4000</v>
      </c>
      <c r="J6" s="15">
        <f t="shared" si="1"/>
        <v>0</v>
      </c>
      <c r="K6" s="15">
        <f t="shared" si="1"/>
        <v>52.879999999999995</v>
      </c>
      <c r="L6" s="15">
        <f t="shared" si="1"/>
        <v>610</v>
      </c>
      <c r="M6" s="55">
        <f t="shared" si="1"/>
        <v>295</v>
      </c>
      <c r="N6" s="15">
        <f t="shared" si="1"/>
        <v>0</v>
      </c>
      <c r="O6" s="57">
        <f t="shared" si="1"/>
        <v>0</v>
      </c>
      <c r="P6" s="15">
        <f t="shared" si="1"/>
        <v>0</v>
      </c>
      <c r="Q6" s="55">
        <f t="shared" si="1"/>
        <v>100</v>
      </c>
      <c r="R6" s="15">
        <f t="shared" si="1"/>
        <v>3509.1400000000012</v>
      </c>
      <c r="S6" s="15">
        <f t="shared" si="1"/>
        <v>321.25</v>
      </c>
      <c r="T6" s="15">
        <f t="shared" si="1"/>
        <v>93.7</v>
      </c>
      <c r="U6" s="15">
        <f t="shared" si="1"/>
        <v>0</v>
      </c>
      <c r="V6" s="15">
        <f t="shared" si="1"/>
        <v>0</v>
      </c>
      <c r="W6" s="15">
        <f t="shared" si="1"/>
        <v>3575.44</v>
      </c>
      <c r="X6" s="15">
        <f t="shared" si="1"/>
        <v>268.29000000000002</v>
      </c>
      <c r="Y6" s="15">
        <f t="shared" si="1"/>
        <v>101.75</v>
      </c>
      <c r="Z6" s="15">
        <f t="shared" si="1"/>
        <v>210</v>
      </c>
      <c r="AA6" s="15">
        <f t="shared" si="1"/>
        <v>517.99</v>
      </c>
      <c r="AB6" s="15">
        <f t="shared" si="1"/>
        <v>654.26</v>
      </c>
      <c r="AC6" s="15">
        <f t="shared" si="1"/>
        <v>3166.7000000000007</v>
      </c>
      <c r="AD6" s="15">
        <f t="shared" si="1"/>
        <v>205</v>
      </c>
      <c r="AE6" s="15">
        <f t="shared" si="1"/>
        <v>0</v>
      </c>
      <c r="AF6" s="15">
        <f t="shared" si="1"/>
        <v>1361.5</v>
      </c>
      <c r="AG6" s="15">
        <f t="shared" si="1"/>
        <v>1155.7900000000002</v>
      </c>
      <c r="AH6" s="15">
        <f t="shared" si="1"/>
        <v>2233</v>
      </c>
      <c r="AI6" s="15">
        <f t="shared" si="1"/>
        <v>0</v>
      </c>
      <c r="AJ6" s="15">
        <f t="shared" si="1"/>
        <v>0</v>
      </c>
      <c r="AL6" s="61"/>
    </row>
    <row r="7" spans="1:51">
      <c r="A7" s="128"/>
      <c r="B7" s="128" t="s">
        <v>129</v>
      </c>
      <c r="C7" s="62">
        <v>3</v>
      </c>
      <c r="D7" s="62" t="s">
        <v>158</v>
      </c>
      <c r="E7" s="64" t="s">
        <v>162</v>
      </c>
      <c r="F7" s="62" t="s">
        <v>159</v>
      </c>
      <c r="G7" s="9">
        <f t="shared" si="0"/>
        <v>13.6</v>
      </c>
      <c r="H7" s="65"/>
      <c r="I7" s="66"/>
      <c r="J7" s="61"/>
      <c r="K7" s="67"/>
      <c r="L7" s="66"/>
      <c r="M7" s="68"/>
      <c r="N7" s="61"/>
      <c r="O7" s="69"/>
      <c r="P7" s="50"/>
      <c r="Q7" s="69"/>
      <c r="R7" s="66"/>
      <c r="T7" s="61"/>
      <c r="U7" s="61"/>
      <c r="V7" s="61"/>
      <c r="W7" s="61"/>
      <c r="X7" s="61">
        <v>13.6</v>
      </c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7"/>
      <c r="AK7" s="3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</row>
    <row r="8" spans="1:51">
      <c r="A8" s="128"/>
      <c r="B8" s="61"/>
      <c r="C8" s="62">
        <v>15</v>
      </c>
      <c r="D8" s="62" t="s">
        <v>154</v>
      </c>
      <c r="E8" s="64" t="s">
        <v>162</v>
      </c>
      <c r="F8" s="62" t="s">
        <v>169</v>
      </c>
      <c r="G8" s="9">
        <f t="shared" si="0"/>
        <v>33.67</v>
      </c>
      <c r="H8" s="65">
        <v>5.61</v>
      </c>
      <c r="I8" s="66"/>
      <c r="J8" s="61"/>
      <c r="K8" s="67"/>
      <c r="L8" s="66"/>
      <c r="M8" s="68"/>
      <c r="N8" s="61"/>
      <c r="O8" s="69"/>
      <c r="P8" s="50"/>
      <c r="Q8" s="69"/>
      <c r="R8" s="66"/>
      <c r="T8" s="61"/>
      <c r="U8" s="61"/>
      <c r="V8" s="61"/>
      <c r="W8" s="61"/>
      <c r="X8" s="61">
        <v>28.06</v>
      </c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7"/>
      <c r="AK8" s="3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</row>
    <row r="9" spans="1:51">
      <c r="A9" s="128"/>
      <c r="B9" s="61"/>
      <c r="C9" s="62">
        <v>16</v>
      </c>
      <c r="D9" s="62" t="s">
        <v>142</v>
      </c>
      <c r="E9" s="64" t="s">
        <v>170</v>
      </c>
      <c r="F9" s="62" t="s">
        <v>143</v>
      </c>
      <c r="G9" s="9">
        <f t="shared" si="0"/>
        <v>241.5</v>
      </c>
      <c r="H9" s="65"/>
      <c r="I9" s="66"/>
      <c r="J9" s="61"/>
      <c r="K9" s="67"/>
      <c r="L9" s="66"/>
      <c r="M9" s="68"/>
      <c r="N9" s="61"/>
      <c r="O9" s="69"/>
      <c r="P9" s="50"/>
      <c r="Q9" s="69"/>
      <c r="R9" s="66">
        <v>241.5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7"/>
      <c r="AK9" s="3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</row>
    <row r="10" spans="1:51">
      <c r="A10" s="128"/>
      <c r="B10" s="61"/>
      <c r="C10" s="62">
        <v>16</v>
      </c>
      <c r="D10" s="62" t="s">
        <v>144</v>
      </c>
      <c r="E10" s="64" t="s">
        <v>171</v>
      </c>
      <c r="F10" s="61" t="s">
        <v>43</v>
      </c>
      <c r="G10" s="9">
        <f t="shared" si="0"/>
        <v>241.5</v>
      </c>
      <c r="H10" s="65"/>
      <c r="I10" s="66"/>
      <c r="J10" s="61"/>
      <c r="K10" s="67"/>
      <c r="L10" s="66"/>
      <c r="M10" s="68"/>
      <c r="N10" s="61"/>
      <c r="O10" s="69"/>
      <c r="P10" s="50"/>
      <c r="Q10" s="69"/>
      <c r="R10" s="66"/>
      <c r="T10" s="61"/>
      <c r="U10" s="61"/>
      <c r="V10" s="61"/>
      <c r="W10" s="61"/>
      <c r="X10" s="61"/>
      <c r="Y10" s="61"/>
      <c r="Z10" s="61"/>
      <c r="AA10" s="61"/>
      <c r="AB10" s="61"/>
      <c r="AC10" s="61">
        <v>241.5</v>
      </c>
      <c r="AD10" s="61"/>
      <c r="AE10" s="61"/>
      <c r="AF10" s="61"/>
      <c r="AG10" s="61"/>
      <c r="AH10" s="61"/>
      <c r="AI10" s="61"/>
      <c r="AJ10" s="67"/>
      <c r="AK10" s="3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</row>
    <row r="11" spans="1:51">
      <c r="A11" s="128"/>
      <c r="B11" s="61"/>
      <c r="C11" s="62">
        <v>16</v>
      </c>
      <c r="D11" s="62" t="s">
        <v>161</v>
      </c>
      <c r="E11" s="64" t="s">
        <v>172</v>
      </c>
      <c r="F11" s="62" t="s">
        <v>145</v>
      </c>
      <c r="G11" s="9">
        <f t="shared" si="0"/>
        <v>30</v>
      </c>
      <c r="H11" s="65"/>
      <c r="I11" s="66"/>
      <c r="J11" s="61"/>
      <c r="K11" s="67"/>
      <c r="L11" s="66"/>
      <c r="M11" s="68"/>
      <c r="N11" s="61"/>
      <c r="O11" s="69"/>
      <c r="P11" s="50"/>
      <c r="Q11" s="69"/>
      <c r="R11" s="66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>
        <v>30</v>
      </c>
      <c r="AI11" s="61"/>
      <c r="AJ11" s="67"/>
      <c r="AK11" s="3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</row>
    <row r="12" spans="1:51">
      <c r="A12" s="128"/>
      <c r="B12" s="61"/>
      <c r="C12" s="62">
        <v>16</v>
      </c>
      <c r="D12" s="62" t="s">
        <v>146</v>
      </c>
      <c r="E12" s="64" t="s">
        <v>173</v>
      </c>
      <c r="F12" s="62" t="s">
        <v>157</v>
      </c>
      <c r="G12" s="9">
        <f t="shared" ref="G12:G52" si="2">SUM(H12:AJ12)</f>
        <v>297</v>
      </c>
      <c r="H12" s="65"/>
      <c r="I12" s="66"/>
      <c r="J12" s="61"/>
      <c r="K12" s="67"/>
      <c r="L12" s="66"/>
      <c r="M12" s="68"/>
      <c r="N12" s="61"/>
      <c r="O12" s="69"/>
      <c r="P12" s="50"/>
      <c r="Q12" s="69"/>
      <c r="R12" s="66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>
        <v>297</v>
      </c>
      <c r="AI12" s="61"/>
      <c r="AJ12" s="67"/>
      <c r="AK12" s="3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</row>
    <row r="13" spans="1:51">
      <c r="A13" s="128"/>
      <c r="B13" s="61"/>
      <c r="C13" s="62">
        <v>16</v>
      </c>
      <c r="D13" s="62" t="s">
        <v>147</v>
      </c>
      <c r="E13" s="64" t="s">
        <v>174</v>
      </c>
      <c r="F13" s="62" t="s">
        <v>175</v>
      </c>
      <c r="G13" s="9">
        <f>SUM(H13:AJ13)</f>
        <v>300</v>
      </c>
      <c r="H13" s="65">
        <v>50</v>
      </c>
      <c r="I13" s="66">
        <v>250</v>
      </c>
      <c r="J13" s="61"/>
      <c r="K13" s="67"/>
      <c r="L13" s="66"/>
      <c r="M13" s="68"/>
      <c r="N13" s="61"/>
      <c r="O13" s="69"/>
      <c r="P13" s="50"/>
      <c r="Q13" s="69"/>
      <c r="R13" s="66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7"/>
      <c r="AK13" s="3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</row>
    <row r="14" spans="1:51">
      <c r="A14" s="128"/>
      <c r="B14" s="61"/>
      <c r="C14" s="62">
        <v>16</v>
      </c>
      <c r="D14" s="62" t="s">
        <v>148</v>
      </c>
      <c r="E14" s="64" t="s">
        <v>176</v>
      </c>
      <c r="F14" s="61" t="s">
        <v>149</v>
      </c>
      <c r="G14" s="9">
        <f t="shared" si="2"/>
        <v>772.95</v>
      </c>
      <c r="H14" s="65">
        <v>61.2</v>
      </c>
      <c r="I14" s="66"/>
      <c r="J14" s="61"/>
      <c r="K14" s="67"/>
      <c r="L14" s="66"/>
      <c r="M14" s="68"/>
      <c r="N14" s="61"/>
      <c r="O14" s="69"/>
      <c r="P14" s="50"/>
      <c r="Q14" s="69"/>
      <c r="R14" s="66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>
        <v>711.75</v>
      </c>
      <c r="AH14" s="61"/>
      <c r="AI14" s="61"/>
      <c r="AJ14" s="67"/>
      <c r="AK14" s="3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</row>
    <row r="15" spans="1:51">
      <c r="A15" s="128"/>
      <c r="B15" s="61"/>
      <c r="C15" s="62">
        <v>16</v>
      </c>
      <c r="D15" s="62" t="s">
        <v>156</v>
      </c>
      <c r="E15" s="64" t="s">
        <v>177</v>
      </c>
      <c r="F15" s="61" t="s">
        <v>157</v>
      </c>
      <c r="G15" s="9">
        <f t="shared" si="2"/>
        <v>300</v>
      </c>
      <c r="H15" s="65"/>
      <c r="I15" s="66"/>
      <c r="J15" s="61"/>
      <c r="K15" s="67"/>
      <c r="L15" s="66"/>
      <c r="M15" s="68"/>
      <c r="N15" s="61"/>
      <c r="O15" s="69"/>
      <c r="P15" s="50"/>
      <c r="Q15" s="69"/>
      <c r="R15" s="66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>
        <v>300</v>
      </c>
      <c r="AI15" s="61"/>
      <c r="AJ15" s="67"/>
      <c r="AK15" s="3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</row>
    <row r="16" spans="1:51">
      <c r="A16" s="128"/>
      <c r="B16" s="61"/>
      <c r="C16" s="62">
        <v>16</v>
      </c>
      <c r="D16" s="62" t="s">
        <v>142</v>
      </c>
      <c r="E16" s="64" t="s">
        <v>178</v>
      </c>
      <c r="F16" s="61" t="s">
        <v>38</v>
      </c>
      <c r="G16" s="9">
        <f t="shared" si="2"/>
        <v>59.25</v>
      </c>
      <c r="H16" s="65"/>
      <c r="I16" s="61"/>
      <c r="K16" s="67"/>
      <c r="L16" s="66"/>
      <c r="M16" s="68"/>
      <c r="N16" s="61"/>
      <c r="O16" s="69"/>
      <c r="P16" s="50"/>
      <c r="Q16" s="69"/>
      <c r="R16" s="66"/>
      <c r="S16" s="61">
        <v>26</v>
      </c>
      <c r="T16" s="61">
        <v>10.4</v>
      </c>
      <c r="U16" s="61"/>
      <c r="V16" s="61"/>
      <c r="W16" s="61"/>
      <c r="X16" s="61">
        <v>13.6</v>
      </c>
      <c r="Y16" s="61">
        <v>9.25</v>
      </c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7"/>
      <c r="AK16" s="3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</row>
    <row r="17" spans="1:51">
      <c r="A17" s="128"/>
      <c r="B17" s="61"/>
      <c r="C17" s="62">
        <v>16</v>
      </c>
      <c r="D17" s="62" t="s">
        <v>147</v>
      </c>
      <c r="E17" s="64" t="s">
        <v>179</v>
      </c>
      <c r="F17" s="61" t="s">
        <v>180</v>
      </c>
      <c r="G17" s="9">
        <f t="shared" si="2"/>
        <v>300</v>
      </c>
      <c r="H17" s="65">
        <v>50</v>
      </c>
      <c r="I17" s="66">
        <v>250</v>
      </c>
      <c r="J17" s="61"/>
      <c r="K17" s="67"/>
      <c r="L17" s="66"/>
      <c r="M17" s="68"/>
      <c r="N17" s="61"/>
      <c r="O17" s="69"/>
      <c r="P17" s="50"/>
      <c r="Q17" s="69"/>
      <c r="R17" s="66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7"/>
      <c r="AK17" s="3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</row>
    <row r="18" spans="1:51">
      <c r="A18" s="128"/>
      <c r="B18" s="61"/>
      <c r="C18" s="62">
        <v>20</v>
      </c>
      <c r="D18" s="62" t="s">
        <v>150</v>
      </c>
      <c r="E18" s="64" t="s">
        <v>163</v>
      </c>
      <c r="F18" s="61" t="s">
        <v>151</v>
      </c>
      <c r="G18" s="9">
        <f t="shared" si="2"/>
        <v>8</v>
      </c>
      <c r="H18" s="65"/>
      <c r="I18" s="66"/>
      <c r="J18" s="61"/>
      <c r="K18" s="67"/>
      <c r="L18" s="66"/>
      <c r="M18" s="68"/>
      <c r="N18" s="61"/>
      <c r="O18" s="69"/>
      <c r="P18" s="50"/>
      <c r="Q18" s="69"/>
      <c r="R18" s="66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>
        <v>8</v>
      </c>
      <c r="AG18" s="61"/>
      <c r="AH18" s="61"/>
      <c r="AI18" s="61"/>
      <c r="AJ18" s="67"/>
      <c r="AK18" s="3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</row>
    <row r="19" spans="1:51">
      <c r="A19" s="128"/>
      <c r="B19" s="61"/>
      <c r="C19" s="62">
        <v>22</v>
      </c>
      <c r="D19" s="62" t="s">
        <v>154</v>
      </c>
      <c r="E19" s="64" t="s">
        <v>162</v>
      </c>
      <c r="F19" s="61" t="s">
        <v>169</v>
      </c>
      <c r="G19" s="9">
        <f t="shared" si="2"/>
        <v>8.9</v>
      </c>
      <c r="H19" s="65">
        <v>1.48</v>
      </c>
      <c r="I19" s="66"/>
      <c r="J19" s="61"/>
      <c r="K19" s="67"/>
      <c r="L19" s="66"/>
      <c r="M19" s="68"/>
      <c r="N19" s="61"/>
      <c r="O19" s="69"/>
      <c r="P19" s="50"/>
      <c r="Q19" s="69"/>
      <c r="R19" s="66"/>
      <c r="T19" s="61"/>
      <c r="U19" s="61"/>
      <c r="V19" s="61"/>
      <c r="W19" s="61"/>
      <c r="X19" s="61">
        <v>7.42</v>
      </c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7"/>
      <c r="AK19" s="3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</row>
    <row r="20" spans="1:51">
      <c r="A20" s="128"/>
      <c r="B20" s="61"/>
      <c r="C20" s="62">
        <v>22</v>
      </c>
      <c r="D20" s="62" t="s">
        <v>154</v>
      </c>
      <c r="E20" s="64" t="s">
        <v>162</v>
      </c>
      <c r="F20" s="61" t="s">
        <v>149</v>
      </c>
      <c r="G20" s="9">
        <f t="shared" si="2"/>
        <v>8.99</v>
      </c>
      <c r="H20" s="65"/>
      <c r="I20" s="66"/>
      <c r="J20" s="61"/>
      <c r="K20" s="67"/>
      <c r="L20" s="66"/>
      <c r="M20" s="68"/>
      <c r="N20" s="61"/>
      <c r="O20" s="69"/>
      <c r="P20" s="50"/>
      <c r="Q20" s="69"/>
      <c r="R20" s="66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>
        <v>8.99</v>
      </c>
      <c r="AH20" s="61"/>
      <c r="AI20" s="61"/>
      <c r="AJ20" s="67"/>
      <c r="AK20" s="3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</row>
    <row r="21" spans="1:51">
      <c r="A21" s="128"/>
      <c r="B21" s="61"/>
      <c r="C21" s="62">
        <v>30</v>
      </c>
      <c r="D21" s="62" t="s">
        <v>181</v>
      </c>
      <c r="E21" s="64" t="s">
        <v>182</v>
      </c>
      <c r="F21" s="61" t="s">
        <v>183</v>
      </c>
      <c r="G21" s="9">
        <f t="shared" si="2"/>
        <v>10</v>
      </c>
      <c r="H21" s="65"/>
      <c r="I21" s="66"/>
      <c r="J21" s="61"/>
      <c r="K21" s="67"/>
      <c r="L21" s="66">
        <v>10</v>
      </c>
      <c r="M21" s="68"/>
      <c r="N21" s="61"/>
      <c r="O21" s="69"/>
      <c r="P21" s="50"/>
      <c r="Q21" s="69"/>
      <c r="R21" s="66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7"/>
      <c r="AK21" s="3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</row>
    <row r="22" spans="1:51">
      <c r="A22" s="128"/>
      <c r="B22" s="61" t="s">
        <v>187</v>
      </c>
      <c r="C22" s="62">
        <v>9</v>
      </c>
      <c r="D22" s="62" t="s">
        <v>154</v>
      </c>
      <c r="E22" s="64" t="s">
        <v>162</v>
      </c>
      <c r="F22" s="61" t="s">
        <v>188</v>
      </c>
      <c r="G22" s="9">
        <f t="shared" si="2"/>
        <v>16.990000000000002</v>
      </c>
      <c r="H22" s="65">
        <v>2.83</v>
      </c>
      <c r="I22" s="66"/>
      <c r="J22" s="61"/>
      <c r="K22" s="67"/>
      <c r="L22" s="66"/>
      <c r="M22" s="68"/>
      <c r="N22" s="61"/>
      <c r="O22" s="69"/>
      <c r="P22" s="50"/>
      <c r="Q22" s="69"/>
      <c r="R22" s="66"/>
      <c r="T22" s="61"/>
      <c r="U22" s="61"/>
      <c r="V22" s="61"/>
      <c r="W22" s="61"/>
      <c r="X22" s="61">
        <v>14.16</v>
      </c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7"/>
      <c r="AK22" s="3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</row>
    <row r="23" spans="1:51">
      <c r="A23" s="128"/>
      <c r="B23" s="61"/>
      <c r="C23" s="62">
        <v>19</v>
      </c>
      <c r="D23" s="62" t="s">
        <v>154</v>
      </c>
      <c r="E23" s="64" t="s">
        <v>162</v>
      </c>
      <c r="F23" s="61" t="s">
        <v>149</v>
      </c>
      <c r="G23" s="9">
        <f t="shared" si="2"/>
        <v>8.99</v>
      </c>
      <c r="H23" s="65"/>
      <c r="I23" s="66"/>
      <c r="J23" s="61"/>
      <c r="K23" s="67"/>
      <c r="L23" s="66"/>
      <c r="M23" s="68"/>
      <c r="N23" s="61"/>
      <c r="O23" s="69"/>
      <c r="P23" s="50"/>
      <c r="Q23" s="69"/>
      <c r="R23" s="66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>
        <v>8.99</v>
      </c>
      <c r="AH23" s="61"/>
      <c r="AI23" s="61"/>
      <c r="AJ23" s="67"/>
      <c r="AK23" s="3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</row>
    <row r="24" spans="1:51">
      <c r="A24" s="128"/>
      <c r="B24" s="61"/>
      <c r="C24" s="62">
        <v>21</v>
      </c>
      <c r="D24" s="62" t="s">
        <v>150</v>
      </c>
      <c r="E24" s="64" t="s">
        <v>163</v>
      </c>
      <c r="F24" s="61" t="s">
        <v>151</v>
      </c>
      <c r="G24" s="9">
        <f t="shared" si="2"/>
        <v>8</v>
      </c>
      <c r="H24" s="65"/>
      <c r="I24" s="66"/>
      <c r="J24" s="61"/>
      <c r="K24" s="67"/>
      <c r="L24" s="66"/>
      <c r="M24" s="68"/>
      <c r="N24" s="61"/>
      <c r="O24" s="69"/>
      <c r="P24" s="50"/>
      <c r="Q24" s="69"/>
      <c r="R24" s="66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>
        <v>8</v>
      </c>
      <c r="AG24" s="61"/>
      <c r="AH24" s="61"/>
      <c r="AI24" s="61"/>
      <c r="AJ24" s="67"/>
      <c r="AK24" s="3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>
      <c r="A25" s="128"/>
      <c r="B25" s="61"/>
      <c r="C25" s="62">
        <v>21</v>
      </c>
      <c r="D25" s="62" t="s">
        <v>189</v>
      </c>
      <c r="E25" s="64" t="s">
        <v>182</v>
      </c>
      <c r="F25" s="61" t="s">
        <v>183</v>
      </c>
      <c r="G25" s="9">
        <f t="shared" si="2"/>
        <v>495</v>
      </c>
      <c r="H25" s="65">
        <v>495</v>
      </c>
      <c r="I25" s="66"/>
      <c r="J25" s="61"/>
      <c r="K25" s="67"/>
      <c r="L25" s="66"/>
      <c r="M25" s="68"/>
      <c r="N25" s="61"/>
      <c r="O25" s="69"/>
      <c r="P25" s="50"/>
      <c r="Q25" s="69"/>
      <c r="R25" s="66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7"/>
      <c r="AK25" s="3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</row>
    <row r="26" spans="1:51">
      <c r="A26" s="128"/>
      <c r="B26" s="61"/>
      <c r="C26" s="129">
        <v>21</v>
      </c>
      <c r="D26" s="62" t="s">
        <v>142</v>
      </c>
      <c r="E26" s="64" t="s">
        <v>190</v>
      </c>
      <c r="F26" s="61" t="s">
        <v>143</v>
      </c>
      <c r="G26" s="9">
        <f t="shared" si="2"/>
        <v>241.5</v>
      </c>
      <c r="H26" s="65"/>
      <c r="I26" s="66"/>
      <c r="J26" s="61"/>
      <c r="K26" s="67"/>
      <c r="L26" s="66"/>
      <c r="M26" s="68"/>
      <c r="N26" s="61"/>
      <c r="O26" s="69"/>
      <c r="P26" s="50"/>
      <c r="Q26" s="69"/>
      <c r="R26" s="66">
        <v>241.5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7"/>
      <c r="AK26" s="3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</row>
    <row r="27" spans="1:51">
      <c r="A27" s="128"/>
      <c r="B27" s="61"/>
      <c r="C27" s="62">
        <v>21</v>
      </c>
      <c r="D27" s="62" t="s">
        <v>144</v>
      </c>
      <c r="E27" s="64" t="s">
        <v>191</v>
      </c>
      <c r="F27" s="61" t="s">
        <v>43</v>
      </c>
      <c r="G27" s="9">
        <f t="shared" si="2"/>
        <v>241.5</v>
      </c>
      <c r="H27" s="65"/>
      <c r="I27" s="66"/>
      <c r="J27" s="61"/>
      <c r="K27" s="67"/>
      <c r="L27" s="66"/>
      <c r="M27" s="68"/>
      <c r="N27" s="61"/>
      <c r="O27" s="69"/>
      <c r="P27" s="50"/>
      <c r="Q27" s="69"/>
      <c r="R27" s="66"/>
      <c r="T27" s="61"/>
      <c r="U27" s="61"/>
      <c r="V27" s="61"/>
      <c r="W27" s="61"/>
      <c r="X27" s="61"/>
      <c r="Y27" s="61"/>
      <c r="Z27" s="61"/>
      <c r="AA27" s="61"/>
      <c r="AB27" s="61"/>
      <c r="AC27" s="61">
        <v>241.5</v>
      </c>
      <c r="AD27" s="61"/>
      <c r="AE27" s="61"/>
      <c r="AF27" s="61"/>
      <c r="AG27" s="61"/>
      <c r="AH27" s="61"/>
      <c r="AI27" s="61"/>
      <c r="AJ27" s="67"/>
      <c r="AK27" s="3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</row>
    <row r="28" spans="1:51">
      <c r="A28" s="128"/>
      <c r="B28" s="61"/>
      <c r="C28" s="129">
        <v>21</v>
      </c>
      <c r="D28" s="62" t="s">
        <v>147</v>
      </c>
      <c r="E28" s="64" t="s">
        <v>192</v>
      </c>
      <c r="F28" s="61" t="s">
        <v>193</v>
      </c>
      <c r="G28" s="9">
        <f t="shared" si="2"/>
        <v>300</v>
      </c>
      <c r="H28" s="65">
        <v>50</v>
      </c>
      <c r="I28" s="66">
        <v>250</v>
      </c>
      <c r="J28" s="61"/>
      <c r="K28" s="67"/>
      <c r="L28" s="66"/>
      <c r="M28" s="68"/>
      <c r="N28" s="61"/>
      <c r="O28" s="69"/>
      <c r="P28" s="50"/>
      <c r="R28" s="66"/>
      <c r="T28" s="61"/>
      <c r="U28" s="61"/>
      <c r="V28" s="61"/>
      <c r="W28" s="61"/>
      <c r="X28" s="61"/>
      <c r="Y28" s="61"/>
      <c r="Z28" s="61"/>
      <c r="AA28" s="61"/>
      <c r="AB28" s="69"/>
      <c r="AC28" s="61"/>
      <c r="AD28" s="61"/>
      <c r="AE28" s="61"/>
      <c r="AF28" s="61"/>
      <c r="AG28" s="61"/>
      <c r="AH28" s="61"/>
      <c r="AI28" s="61"/>
      <c r="AJ28" s="67"/>
      <c r="AK28" s="3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</row>
    <row r="29" spans="1:51">
      <c r="A29" s="128"/>
      <c r="B29" s="61"/>
      <c r="C29" s="62">
        <v>21</v>
      </c>
      <c r="D29" s="62" t="s">
        <v>147</v>
      </c>
      <c r="E29" s="64" t="s">
        <v>194</v>
      </c>
      <c r="F29" s="61" t="s">
        <v>195</v>
      </c>
      <c r="G29" s="9">
        <f t="shared" si="2"/>
        <v>300</v>
      </c>
      <c r="H29" s="65">
        <v>50</v>
      </c>
      <c r="I29" s="66">
        <v>250</v>
      </c>
      <c r="J29" s="61"/>
      <c r="K29" s="67"/>
      <c r="L29" s="66"/>
      <c r="M29" s="68"/>
      <c r="N29" s="61"/>
      <c r="O29" s="69"/>
      <c r="P29" s="50"/>
      <c r="Q29" s="69"/>
      <c r="R29" s="66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7"/>
      <c r="AK29" s="3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</row>
    <row r="30" spans="1:51">
      <c r="A30" s="128"/>
      <c r="B30" s="61"/>
      <c r="C30" s="129">
        <v>21</v>
      </c>
      <c r="D30" s="62" t="s">
        <v>196</v>
      </c>
      <c r="E30" s="64" t="s">
        <v>197</v>
      </c>
      <c r="F30" s="61" t="s">
        <v>198</v>
      </c>
      <c r="G30" s="9">
        <f t="shared" si="2"/>
        <v>26.24</v>
      </c>
      <c r="H30" s="65"/>
      <c r="I30" s="66"/>
      <c r="J30" s="61"/>
      <c r="K30" s="67">
        <v>26.24</v>
      </c>
      <c r="L30" s="66"/>
      <c r="M30" s="68"/>
      <c r="N30" s="61"/>
      <c r="O30" s="69"/>
      <c r="P30" s="50"/>
      <c r="Q30" s="69"/>
      <c r="R30" s="66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7"/>
      <c r="AK30" s="3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</row>
    <row r="31" spans="1:51">
      <c r="A31" s="128"/>
      <c r="B31" s="61"/>
      <c r="C31" s="62">
        <v>21</v>
      </c>
      <c r="D31" s="62" t="s">
        <v>199</v>
      </c>
      <c r="E31" s="64" t="s">
        <v>200</v>
      </c>
      <c r="F31" s="61" t="s">
        <v>149</v>
      </c>
      <c r="G31" s="9">
        <f t="shared" si="2"/>
        <v>110</v>
      </c>
      <c r="H31" s="65"/>
      <c r="I31" s="66"/>
      <c r="J31" s="61"/>
      <c r="K31" s="67"/>
      <c r="L31" s="66"/>
      <c r="M31" s="68"/>
      <c r="N31" s="61"/>
      <c r="O31" s="69"/>
      <c r="P31" s="50"/>
      <c r="Q31" s="69"/>
      <c r="R31" s="66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>
        <v>110</v>
      </c>
      <c r="AH31" s="61"/>
      <c r="AI31" s="61"/>
      <c r="AJ31" s="67"/>
      <c r="AK31" s="3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</row>
    <row r="32" spans="1:51">
      <c r="A32" s="128"/>
      <c r="B32" s="61"/>
      <c r="C32" s="129">
        <v>21</v>
      </c>
      <c r="D32" s="62" t="s">
        <v>142</v>
      </c>
      <c r="E32" s="64" t="s">
        <v>201</v>
      </c>
      <c r="F32" s="61" t="s">
        <v>38</v>
      </c>
      <c r="G32" s="9">
        <f t="shared" si="2"/>
        <v>35.25</v>
      </c>
      <c r="H32" s="65"/>
      <c r="I32" s="66"/>
      <c r="J32" s="61"/>
      <c r="K32" s="67"/>
      <c r="L32" s="66"/>
      <c r="M32" s="68"/>
      <c r="N32" s="61"/>
      <c r="O32" s="69"/>
      <c r="P32" s="50"/>
      <c r="Q32" s="69"/>
      <c r="R32" s="66"/>
      <c r="S32" s="61">
        <v>35.25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7"/>
      <c r="AK32" s="3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</row>
    <row r="33" spans="1:51">
      <c r="A33" s="128"/>
      <c r="B33" s="61" t="s">
        <v>153</v>
      </c>
      <c r="C33" s="129">
        <v>4</v>
      </c>
      <c r="D33" s="62" t="s">
        <v>154</v>
      </c>
      <c r="E33" s="64" t="s">
        <v>162</v>
      </c>
      <c r="F33" s="61" t="s">
        <v>206</v>
      </c>
      <c r="G33" s="9">
        <f t="shared" si="2"/>
        <v>25.35</v>
      </c>
      <c r="H33" s="65">
        <v>4.2300000000000004</v>
      </c>
      <c r="I33" s="66"/>
      <c r="J33" s="61"/>
      <c r="K33" s="67"/>
      <c r="L33" s="66"/>
      <c r="M33" s="68"/>
      <c r="N33" s="61"/>
      <c r="O33" s="69"/>
      <c r="P33" s="50"/>
      <c r="Q33" s="69"/>
      <c r="R33" s="66"/>
      <c r="T33" s="61"/>
      <c r="U33" s="61"/>
      <c r="V33" s="61"/>
      <c r="W33" s="61"/>
      <c r="X33" s="61">
        <v>21.12</v>
      </c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7"/>
      <c r="AK33" s="3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</row>
    <row r="34" spans="1:51">
      <c r="A34" s="128"/>
      <c r="B34" s="61"/>
      <c r="C34" s="129">
        <v>4</v>
      </c>
      <c r="D34" s="62" t="s">
        <v>158</v>
      </c>
      <c r="E34" s="64" t="s">
        <v>162</v>
      </c>
      <c r="F34" s="61" t="s">
        <v>159</v>
      </c>
      <c r="G34" s="9">
        <f t="shared" si="2"/>
        <v>13.92</v>
      </c>
      <c r="H34" s="65"/>
      <c r="I34" s="66"/>
      <c r="J34" s="61"/>
      <c r="K34" s="67"/>
      <c r="L34" s="66"/>
      <c r="M34" s="68"/>
      <c r="N34" s="61"/>
      <c r="O34" s="69"/>
      <c r="P34" s="50"/>
      <c r="Q34" s="69"/>
      <c r="R34" s="66"/>
      <c r="T34" s="61"/>
      <c r="U34" s="61"/>
      <c r="V34" s="61"/>
      <c r="W34" s="61"/>
      <c r="X34" s="61">
        <v>13.92</v>
      </c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7"/>
      <c r="AK34" s="3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</row>
    <row r="35" spans="1:51">
      <c r="A35" s="128"/>
      <c r="B35" s="61"/>
      <c r="C35" s="129">
        <v>18</v>
      </c>
      <c r="D35" s="62" t="s">
        <v>142</v>
      </c>
      <c r="E35" s="130" t="s">
        <v>207</v>
      </c>
      <c r="F35" s="61" t="s">
        <v>143</v>
      </c>
      <c r="G35" s="9">
        <f t="shared" si="2"/>
        <v>265.64999999999998</v>
      </c>
      <c r="H35" s="65"/>
      <c r="I35" s="66"/>
      <c r="J35" s="61"/>
      <c r="K35" s="67"/>
      <c r="L35" s="66"/>
      <c r="M35" s="68"/>
      <c r="N35" s="61"/>
      <c r="O35" s="69"/>
      <c r="P35" s="50"/>
      <c r="Q35" s="69"/>
      <c r="R35" s="66">
        <v>265.64999999999998</v>
      </c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7"/>
      <c r="AK35" s="3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</row>
    <row r="36" spans="1:51">
      <c r="A36" s="128"/>
      <c r="B36" s="61"/>
      <c r="C36" s="129">
        <v>18</v>
      </c>
      <c r="D36" s="62" t="s">
        <v>144</v>
      </c>
      <c r="E36" s="64" t="s">
        <v>208</v>
      </c>
      <c r="F36" s="61" t="s">
        <v>43</v>
      </c>
      <c r="G36" s="9">
        <f t="shared" si="2"/>
        <v>265.64999999999998</v>
      </c>
      <c r="H36" s="65"/>
      <c r="I36" s="66"/>
      <c r="J36" s="61"/>
      <c r="K36" s="67"/>
      <c r="L36" s="66"/>
      <c r="M36" s="68"/>
      <c r="N36" s="61"/>
      <c r="O36" s="69"/>
      <c r="P36" s="50"/>
      <c r="Q36" s="69"/>
      <c r="R36" s="66"/>
      <c r="T36" s="61"/>
      <c r="U36" s="61"/>
      <c r="V36" s="61"/>
      <c r="W36" s="61"/>
      <c r="X36" s="61"/>
      <c r="Y36" s="61"/>
      <c r="Z36" s="61"/>
      <c r="AA36" s="61"/>
      <c r="AB36" s="61"/>
      <c r="AC36" s="61">
        <v>265.64999999999998</v>
      </c>
      <c r="AD36" s="61"/>
      <c r="AE36" s="61"/>
      <c r="AF36" s="61"/>
      <c r="AG36" s="61"/>
      <c r="AH36" s="61"/>
      <c r="AI36" s="61"/>
      <c r="AJ36" s="67"/>
      <c r="AK36" s="3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</row>
    <row r="37" spans="1:51">
      <c r="A37" s="128"/>
      <c r="B37" s="61"/>
      <c r="C37" s="129">
        <v>18</v>
      </c>
      <c r="D37" s="62" t="s">
        <v>146</v>
      </c>
      <c r="E37" s="64" t="s">
        <v>209</v>
      </c>
      <c r="F37" s="61" t="s">
        <v>157</v>
      </c>
      <c r="G37" s="9">
        <f t="shared" si="2"/>
        <v>297</v>
      </c>
      <c r="H37" s="65"/>
      <c r="I37" s="66"/>
      <c r="J37" s="61"/>
      <c r="K37" s="67"/>
      <c r="L37" s="66"/>
      <c r="M37" s="68"/>
      <c r="N37" s="61"/>
      <c r="O37" s="69"/>
      <c r="P37" s="50"/>
      <c r="Q37" s="69"/>
      <c r="R37" s="66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>
        <v>297</v>
      </c>
      <c r="AI37" s="61"/>
      <c r="AJ37" s="67"/>
      <c r="AK37" s="3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</row>
    <row r="38" spans="1:51">
      <c r="A38" s="128"/>
      <c r="B38" s="61"/>
      <c r="C38" s="129">
        <v>18</v>
      </c>
      <c r="D38" s="62" t="s">
        <v>147</v>
      </c>
      <c r="E38" s="64" t="s">
        <v>210</v>
      </c>
      <c r="F38" s="61" t="s">
        <v>211</v>
      </c>
      <c r="G38" s="9">
        <f t="shared" si="2"/>
        <v>300</v>
      </c>
      <c r="H38" s="65">
        <v>50</v>
      </c>
      <c r="I38" s="66">
        <v>250</v>
      </c>
      <c r="J38" s="61"/>
      <c r="K38" s="67"/>
      <c r="L38" s="66"/>
      <c r="M38" s="68"/>
      <c r="N38" s="61"/>
      <c r="O38" s="69"/>
      <c r="P38" s="50"/>
      <c r="Q38" s="69"/>
      <c r="R38" s="66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7"/>
      <c r="AK38" s="3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</row>
    <row r="39" spans="1:51">
      <c r="A39" s="128"/>
      <c r="B39" s="61"/>
      <c r="C39" s="129">
        <v>18</v>
      </c>
      <c r="D39" s="62" t="s">
        <v>161</v>
      </c>
      <c r="E39" s="64" t="s">
        <v>212</v>
      </c>
      <c r="F39" s="61" t="s">
        <v>145</v>
      </c>
      <c r="G39" s="9">
        <f t="shared" si="2"/>
        <v>30</v>
      </c>
      <c r="H39" s="65"/>
      <c r="I39" s="66"/>
      <c r="J39" s="61"/>
      <c r="K39" s="67"/>
      <c r="L39" s="66"/>
      <c r="M39" s="68"/>
      <c r="N39" s="61"/>
      <c r="O39" s="69"/>
      <c r="P39" s="50"/>
      <c r="Q39" s="69"/>
      <c r="R39" s="66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>
        <v>30</v>
      </c>
      <c r="AI39" s="61"/>
      <c r="AJ39" s="67"/>
      <c r="AK39" s="3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</row>
    <row r="40" spans="1:51">
      <c r="A40" s="128"/>
      <c r="B40" s="61"/>
      <c r="C40" s="129">
        <v>18</v>
      </c>
      <c r="D40" s="62" t="s">
        <v>147</v>
      </c>
      <c r="E40" s="64" t="s">
        <v>213</v>
      </c>
      <c r="F40" s="61" t="s">
        <v>214</v>
      </c>
      <c r="G40" s="9">
        <f t="shared" si="2"/>
        <v>300</v>
      </c>
      <c r="H40" s="65">
        <v>50</v>
      </c>
      <c r="I40" s="66">
        <v>250</v>
      </c>
      <c r="J40" s="61"/>
      <c r="K40" s="67"/>
      <c r="L40" s="66"/>
      <c r="M40" s="68"/>
      <c r="N40" s="61"/>
      <c r="O40" s="69"/>
      <c r="P40" s="50"/>
      <c r="Q40" s="69"/>
      <c r="R40" s="66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7"/>
      <c r="AK40" s="3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</row>
    <row r="41" spans="1:51">
      <c r="A41" s="128"/>
      <c r="B41" s="61"/>
      <c r="C41" s="129">
        <v>18</v>
      </c>
      <c r="D41" s="62" t="s">
        <v>142</v>
      </c>
      <c r="E41" s="64" t="s">
        <v>215</v>
      </c>
      <c r="F41" s="61" t="s">
        <v>38</v>
      </c>
      <c r="G41" s="9">
        <f t="shared" si="2"/>
        <v>111.95</v>
      </c>
      <c r="H41" s="65"/>
      <c r="I41" s="66"/>
      <c r="J41" s="61"/>
      <c r="K41" s="67"/>
      <c r="L41" s="66"/>
      <c r="M41" s="68"/>
      <c r="N41" s="61"/>
      <c r="O41" s="69"/>
      <c r="P41" s="50"/>
      <c r="Q41" s="69"/>
      <c r="R41" s="66"/>
      <c r="S41" s="61">
        <v>26</v>
      </c>
      <c r="T41" s="61">
        <v>76.7</v>
      </c>
      <c r="U41" s="61"/>
      <c r="V41" s="61"/>
      <c r="W41" s="61"/>
      <c r="X41" s="61"/>
      <c r="Y41" s="61">
        <v>9.25</v>
      </c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7"/>
      <c r="AK41" s="3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</row>
    <row r="42" spans="1:51">
      <c r="A42" s="128"/>
      <c r="B42" s="61"/>
      <c r="C42" s="129">
        <v>19</v>
      </c>
      <c r="D42" s="62" t="s">
        <v>154</v>
      </c>
      <c r="E42" s="64" t="s">
        <v>162</v>
      </c>
      <c r="F42" s="61" t="s">
        <v>216</v>
      </c>
      <c r="G42" s="9">
        <f t="shared" si="2"/>
        <v>8.99</v>
      </c>
      <c r="H42" s="65"/>
      <c r="I42" s="66"/>
      <c r="J42" s="61"/>
      <c r="K42" s="67"/>
      <c r="L42" s="66"/>
      <c r="M42" s="68"/>
      <c r="N42" s="61"/>
      <c r="O42" s="69"/>
      <c r="P42" s="50"/>
      <c r="Q42" s="69"/>
      <c r="R42" s="66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>
        <v>8.99</v>
      </c>
      <c r="AH42" s="61"/>
      <c r="AI42" s="61"/>
      <c r="AJ42" s="67"/>
      <c r="AK42" s="3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</row>
    <row r="43" spans="1:51">
      <c r="A43" s="128"/>
      <c r="B43" s="61"/>
      <c r="C43" s="129">
        <v>20</v>
      </c>
      <c r="D43" s="62" t="s">
        <v>150</v>
      </c>
      <c r="E43" s="64" t="s">
        <v>163</v>
      </c>
      <c r="F43" s="61" t="s">
        <v>151</v>
      </c>
      <c r="G43" s="9">
        <f t="shared" si="2"/>
        <v>8</v>
      </c>
      <c r="H43" s="65"/>
      <c r="I43" s="66"/>
      <c r="J43" s="61"/>
      <c r="K43" s="67"/>
      <c r="L43" s="66"/>
      <c r="M43" s="68"/>
      <c r="N43" s="61"/>
      <c r="O43" s="69"/>
      <c r="P43" s="50"/>
      <c r="Q43" s="69"/>
      <c r="R43" s="66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>
        <v>8</v>
      </c>
      <c r="AG43" s="61"/>
      <c r="AH43" s="61"/>
      <c r="AI43" s="61"/>
      <c r="AJ43" s="67"/>
      <c r="AK43" s="3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</row>
    <row r="44" spans="1:51">
      <c r="A44" s="128"/>
      <c r="B44" s="61"/>
      <c r="C44" s="129">
        <v>23</v>
      </c>
      <c r="D44" s="62" t="s">
        <v>217</v>
      </c>
      <c r="E44" s="64" t="s">
        <v>162</v>
      </c>
      <c r="F44" s="61" t="s">
        <v>218</v>
      </c>
      <c r="G44" s="9">
        <f t="shared" si="2"/>
        <v>84.99</v>
      </c>
      <c r="H44" s="65">
        <v>14.16</v>
      </c>
      <c r="I44" s="66"/>
      <c r="J44" s="61"/>
      <c r="K44" s="67"/>
      <c r="L44" s="66"/>
      <c r="M44" s="68"/>
      <c r="N44" s="61"/>
      <c r="O44" s="69"/>
      <c r="P44" s="50"/>
      <c r="Q44" s="69"/>
      <c r="R44" s="66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>
        <v>70.83</v>
      </c>
      <c r="AH44" s="61"/>
      <c r="AI44" s="61"/>
      <c r="AJ44" s="67"/>
      <c r="AK44" s="3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</row>
    <row r="45" spans="1:51">
      <c r="A45" s="128"/>
      <c r="B45" s="61"/>
      <c r="C45" s="129">
        <v>26</v>
      </c>
      <c r="D45" s="62" t="s">
        <v>154</v>
      </c>
      <c r="E45" s="64" t="s">
        <v>162</v>
      </c>
      <c r="F45" s="61" t="s">
        <v>219</v>
      </c>
      <c r="G45" s="9">
        <f t="shared" si="2"/>
        <v>454.81</v>
      </c>
      <c r="H45" s="65">
        <v>18.91</v>
      </c>
      <c r="I45" s="66"/>
      <c r="J45" s="61"/>
      <c r="K45" s="67"/>
      <c r="L45" s="66"/>
      <c r="M45" s="68"/>
      <c r="N45" s="61"/>
      <c r="O45" s="69"/>
      <c r="P45" s="50"/>
      <c r="Q45" s="69"/>
      <c r="R45" s="66"/>
      <c r="T45" s="61"/>
      <c r="U45" s="61"/>
      <c r="V45" s="61"/>
      <c r="W45" s="61"/>
      <c r="X45" s="61"/>
      <c r="Y45" s="61"/>
      <c r="Z45" s="61"/>
      <c r="AA45" s="61"/>
      <c r="AB45" s="61">
        <v>435.9</v>
      </c>
      <c r="AC45" s="61"/>
      <c r="AD45" s="61"/>
      <c r="AE45" s="61"/>
      <c r="AF45" s="61"/>
      <c r="AG45" s="61"/>
      <c r="AH45" s="61"/>
      <c r="AI45" s="61"/>
      <c r="AJ45" s="67"/>
      <c r="AK45" s="3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</row>
    <row r="46" spans="1:51">
      <c r="A46" s="128"/>
      <c r="B46" s="61" t="s">
        <v>160</v>
      </c>
      <c r="C46" s="129">
        <v>16</v>
      </c>
      <c r="D46" s="62" t="s">
        <v>142</v>
      </c>
      <c r="E46" s="64" t="s">
        <v>225</v>
      </c>
      <c r="F46" s="61" t="s">
        <v>143</v>
      </c>
      <c r="G46" s="9">
        <f t="shared" si="2"/>
        <v>241.5</v>
      </c>
      <c r="R46" s="62">
        <v>241.5</v>
      </c>
      <c r="AK46" s="3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</row>
    <row r="47" spans="1:51">
      <c r="A47" s="128"/>
      <c r="B47" s="61"/>
      <c r="C47" s="129">
        <v>16</v>
      </c>
      <c r="D47" s="62" t="s">
        <v>144</v>
      </c>
      <c r="E47" s="64" t="s">
        <v>226</v>
      </c>
      <c r="F47" s="61" t="s">
        <v>43</v>
      </c>
      <c r="G47" s="9">
        <f>SUM(H47:AJ47)</f>
        <v>241.5</v>
      </c>
      <c r="H47" s="65"/>
      <c r="I47" s="66"/>
      <c r="J47" s="61"/>
      <c r="K47" s="67"/>
      <c r="L47" s="66"/>
      <c r="M47" s="68"/>
      <c r="N47" s="61"/>
      <c r="O47" s="69"/>
      <c r="P47" s="50"/>
      <c r="Q47" s="69"/>
      <c r="R47" s="66"/>
      <c r="T47" s="61"/>
      <c r="U47" s="61"/>
      <c r="V47" s="61"/>
      <c r="W47" s="61"/>
      <c r="X47" s="61"/>
      <c r="Y47" s="61"/>
      <c r="Z47" s="61"/>
      <c r="AA47" s="61"/>
      <c r="AB47" s="61"/>
      <c r="AC47" s="61">
        <v>241.5</v>
      </c>
      <c r="AD47" s="61"/>
      <c r="AE47" s="61"/>
      <c r="AF47" s="61"/>
      <c r="AG47" s="61"/>
      <c r="AH47" s="61"/>
      <c r="AI47" s="61"/>
      <c r="AJ47" s="67"/>
      <c r="AK47" s="3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</row>
    <row r="48" spans="1:51">
      <c r="A48" s="128"/>
      <c r="B48" s="61"/>
      <c r="C48" s="129">
        <v>16</v>
      </c>
      <c r="D48" s="62" t="s">
        <v>147</v>
      </c>
      <c r="E48" s="64" t="s">
        <v>227</v>
      </c>
      <c r="F48" s="61" t="s">
        <v>228</v>
      </c>
      <c r="G48" s="9">
        <f>SUM(H48:AJ48)</f>
        <v>300</v>
      </c>
      <c r="H48" s="65">
        <v>50</v>
      </c>
      <c r="I48" s="66">
        <v>250</v>
      </c>
      <c r="J48" s="61"/>
      <c r="K48" s="67"/>
      <c r="L48" s="66"/>
      <c r="M48" s="68"/>
      <c r="N48" s="61"/>
      <c r="O48" s="69"/>
      <c r="P48" s="50"/>
      <c r="Q48" s="69"/>
      <c r="R48" s="66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7"/>
      <c r="AK48" s="3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51">
      <c r="A49" s="128"/>
      <c r="B49" s="61"/>
      <c r="C49" s="129">
        <v>16</v>
      </c>
      <c r="D49" s="62" t="s">
        <v>229</v>
      </c>
      <c r="E49" s="64" t="s">
        <v>230</v>
      </c>
      <c r="F49" s="61" t="s">
        <v>231</v>
      </c>
      <c r="G49" s="9">
        <f>SUM(H49:AJ49)</f>
        <v>300</v>
      </c>
      <c r="H49" s="65">
        <v>50</v>
      </c>
      <c r="I49" s="66">
        <v>250</v>
      </c>
      <c r="J49" s="61"/>
      <c r="K49" s="67"/>
      <c r="L49" s="66"/>
      <c r="M49" s="68"/>
      <c r="N49" s="61"/>
      <c r="O49" s="69"/>
      <c r="P49" s="50"/>
      <c r="Q49" s="69"/>
      <c r="R49" s="66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7"/>
      <c r="AK49" s="3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</row>
    <row r="50" spans="1:51">
      <c r="A50" s="128"/>
      <c r="B50" s="61"/>
      <c r="C50" s="129">
        <v>16</v>
      </c>
      <c r="D50" s="62" t="s">
        <v>142</v>
      </c>
      <c r="E50" s="64" t="s">
        <v>232</v>
      </c>
      <c r="F50" s="61" t="s">
        <v>38</v>
      </c>
      <c r="G50" s="9">
        <f>SUM(H50:AJ50)</f>
        <v>35.25</v>
      </c>
      <c r="H50" s="65"/>
      <c r="I50" s="66"/>
      <c r="J50" s="61"/>
      <c r="K50" s="67"/>
      <c r="L50" s="66"/>
      <c r="M50" s="68"/>
      <c r="N50" s="61"/>
      <c r="O50" s="69"/>
      <c r="P50" s="50"/>
      <c r="Q50" s="69"/>
      <c r="R50" s="66"/>
      <c r="S50" s="61">
        <v>26</v>
      </c>
      <c r="T50" s="61"/>
      <c r="U50" s="61"/>
      <c r="V50" s="61"/>
      <c r="W50" s="61"/>
      <c r="X50" s="61"/>
      <c r="Y50" s="61">
        <v>9.25</v>
      </c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7"/>
      <c r="AK50" s="3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</row>
    <row r="51" spans="1:51">
      <c r="A51" s="128"/>
      <c r="B51" s="61"/>
      <c r="C51" s="129">
        <v>21</v>
      </c>
      <c r="D51" s="62" t="s">
        <v>150</v>
      </c>
      <c r="E51" s="64" t="s">
        <v>163</v>
      </c>
      <c r="F51" s="61" t="s">
        <v>151</v>
      </c>
      <c r="G51" s="9">
        <f>SUM(H51:AJ51)</f>
        <v>8</v>
      </c>
      <c r="H51" s="65"/>
      <c r="I51" s="66"/>
      <c r="J51" s="61"/>
      <c r="K51" s="67"/>
      <c r="L51" s="66"/>
      <c r="M51" s="68"/>
      <c r="N51" s="61"/>
      <c r="O51" s="69"/>
      <c r="P51" s="50"/>
      <c r="Q51" s="69"/>
      <c r="R51" s="66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>
        <v>8</v>
      </c>
      <c r="AG51" s="61"/>
      <c r="AH51" s="61"/>
      <c r="AI51" s="61"/>
      <c r="AJ51" s="67"/>
      <c r="AK51" s="3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</row>
    <row r="52" spans="1:51">
      <c r="A52" s="128"/>
      <c r="B52" s="61"/>
      <c r="C52" s="129">
        <v>21</v>
      </c>
      <c r="D52" s="62" t="s">
        <v>154</v>
      </c>
      <c r="E52" s="64" t="s">
        <v>162</v>
      </c>
      <c r="F52" s="61" t="s">
        <v>216</v>
      </c>
      <c r="G52" s="9">
        <f t="shared" si="2"/>
        <v>8.99</v>
      </c>
      <c r="H52" s="65"/>
      <c r="I52" s="66"/>
      <c r="J52" s="61"/>
      <c r="K52" s="67"/>
      <c r="L52" s="66"/>
      <c r="M52" s="68"/>
      <c r="N52" s="61"/>
      <c r="O52" s="69"/>
      <c r="P52" s="50"/>
      <c r="Q52" s="69"/>
      <c r="R52" s="66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>
        <v>8.99</v>
      </c>
      <c r="AH52" s="61"/>
      <c r="AI52" s="61"/>
      <c r="AJ52" s="67"/>
      <c r="AK52" s="3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</row>
    <row r="53" spans="1:51">
      <c r="A53" s="128"/>
      <c r="B53" s="61"/>
      <c r="C53" s="129">
        <v>29</v>
      </c>
      <c r="D53" s="62" t="s">
        <v>158</v>
      </c>
      <c r="E53" s="64" t="s">
        <v>233</v>
      </c>
      <c r="F53" s="61"/>
      <c r="G53" s="9">
        <f t="shared" ref="G53:G80" si="3">SUM(H53:AJ53)</f>
        <v>3.5</v>
      </c>
      <c r="H53" s="65"/>
      <c r="I53" s="66"/>
      <c r="J53" s="61"/>
      <c r="K53" s="67"/>
      <c r="L53" s="66"/>
      <c r="M53" s="68"/>
      <c r="N53" s="61"/>
      <c r="O53" s="69"/>
      <c r="P53" s="50"/>
      <c r="Q53" s="69"/>
      <c r="R53" s="66"/>
      <c r="T53" s="61"/>
      <c r="U53" s="61"/>
      <c r="V53" s="61"/>
      <c r="W53" s="61"/>
      <c r="X53" s="61">
        <v>3.5</v>
      </c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7"/>
      <c r="AK53" s="3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</row>
    <row r="54" spans="1:51">
      <c r="A54" s="128"/>
      <c r="B54" s="61"/>
      <c r="C54" s="129">
        <v>31</v>
      </c>
      <c r="D54" s="62" t="s">
        <v>158</v>
      </c>
      <c r="E54" s="64" t="s">
        <v>233</v>
      </c>
      <c r="F54" s="61" t="s">
        <v>234</v>
      </c>
      <c r="G54" s="9">
        <f t="shared" si="3"/>
        <v>13.92</v>
      </c>
      <c r="H54" s="65"/>
      <c r="I54" s="66"/>
      <c r="J54" s="61"/>
      <c r="K54" s="67"/>
      <c r="L54" s="66"/>
      <c r="M54" s="68"/>
      <c r="N54" s="61"/>
      <c r="O54" s="69"/>
      <c r="P54" s="50"/>
      <c r="Q54" s="69"/>
      <c r="R54" s="66"/>
      <c r="T54" s="61"/>
      <c r="U54" s="61"/>
      <c r="V54" s="61"/>
      <c r="W54" s="61"/>
      <c r="X54" s="61">
        <v>13.92</v>
      </c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7"/>
      <c r="AK54" s="3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</row>
    <row r="55" spans="1:51">
      <c r="A55" s="128"/>
      <c r="B55" s="61" t="s">
        <v>238</v>
      </c>
      <c r="C55" s="129">
        <v>19</v>
      </c>
      <c r="D55" s="62" t="s">
        <v>154</v>
      </c>
      <c r="E55" s="131" t="s">
        <v>162</v>
      </c>
      <c r="F55" s="61" t="s">
        <v>216</v>
      </c>
      <c r="G55" s="9">
        <f t="shared" si="3"/>
        <v>8.99</v>
      </c>
      <c r="H55" s="65"/>
      <c r="I55" s="66"/>
      <c r="J55" s="61"/>
      <c r="K55" s="67"/>
      <c r="L55" s="66"/>
      <c r="M55" s="68"/>
      <c r="N55" s="61"/>
      <c r="O55" s="69"/>
      <c r="P55" s="50"/>
      <c r="Q55" s="69"/>
      <c r="R55" s="66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>
        <v>8.99</v>
      </c>
      <c r="AH55" s="61"/>
      <c r="AI55" s="61"/>
      <c r="AJ55" s="67"/>
      <c r="AK55" s="3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51">
      <c r="A56" s="128"/>
      <c r="B56" s="61"/>
      <c r="C56" s="129">
        <v>20</v>
      </c>
      <c r="D56" s="62" t="s">
        <v>150</v>
      </c>
      <c r="E56" s="130" t="s">
        <v>163</v>
      </c>
      <c r="F56" s="61" t="s">
        <v>151</v>
      </c>
      <c r="G56" s="9">
        <f t="shared" si="3"/>
        <v>10</v>
      </c>
      <c r="H56" s="65"/>
      <c r="I56" s="66"/>
      <c r="J56" s="61"/>
      <c r="K56" s="67"/>
      <c r="L56" s="66"/>
      <c r="M56" s="68"/>
      <c r="N56" s="61"/>
      <c r="O56" s="69"/>
      <c r="P56" s="50"/>
      <c r="Q56" s="69"/>
      <c r="R56" s="66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>
        <v>10</v>
      </c>
      <c r="AG56" s="61"/>
      <c r="AH56" s="61"/>
      <c r="AI56" s="61"/>
      <c r="AJ56" s="67"/>
      <c r="AK56" s="3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51">
      <c r="A57" s="128"/>
      <c r="B57" s="61"/>
      <c r="C57" s="129">
        <v>20</v>
      </c>
      <c r="D57" s="62" t="s">
        <v>142</v>
      </c>
      <c r="E57" s="130" t="s">
        <v>239</v>
      </c>
      <c r="F57" s="61" t="s">
        <v>143</v>
      </c>
      <c r="G57" s="9">
        <f t="shared" si="3"/>
        <v>280.5</v>
      </c>
      <c r="H57" s="65"/>
      <c r="I57" s="66"/>
      <c r="J57" s="61"/>
      <c r="K57" s="67"/>
      <c r="L57" s="66"/>
      <c r="M57" s="68"/>
      <c r="N57" s="61"/>
      <c r="O57" s="69"/>
      <c r="P57" s="50"/>
      <c r="Q57" s="69"/>
      <c r="R57" s="66">
        <v>280.5</v>
      </c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7"/>
      <c r="AK57" s="3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51">
      <c r="A58" s="128"/>
      <c r="B58" s="61"/>
      <c r="C58" s="129">
        <v>20</v>
      </c>
      <c r="D58" s="62" t="s">
        <v>144</v>
      </c>
      <c r="E58" s="64" t="s">
        <v>240</v>
      </c>
      <c r="F58" s="61" t="s">
        <v>43</v>
      </c>
      <c r="G58" s="9">
        <f t="shared" si="3"/>
        <v>280.5</v>
      </c>
      <c r="H58" s="65"/>
      <c r="I58" s="66"/>
      <c r="J58" s="61"/>
      <c r="K58" s="67"/>
      <c r="L58" s="66"/>
      <c r="M58" s="68"/>
      <c r="N58" s="61"/>
      <c r="O58" s="69"/>
      <c r="P58" s="50"/>
      <c r="Q58" s="69"/>
      <c r="R58" s="66"/>
      <c r="T58" s="61"/>
      <c r="U58" s="61"/>
      <c r="V58" s="61"/>
      <c r="W58" s="61"/>
      <c r="X58" s="61"/>
      <c r="Y58" s="61"/>
      <c r="Z58" s="61"/>
      <c r="AA58" s="61"/>
      <c r="AB58" s="61"/>
      <c r="AC58" s="61">
        <v>280.5</v>
      </c>
      <c r="AD58" s="61"/>
      <c r="AE58" s="61"/>
      <c r="AF58" s="61"/>
      <c r="AG58" s="61"/>
      <c r="AH58" s="61"/>
      <c r="AI58" s="61"/>
      <c r="AJ58" s="67"/>
      <c r="AK58" s="3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51">
      <c r="A59" s="128"/>
      <c r="B59" s="61"/>
      <c r="C59" s="129">
        <v>20</v>
      </c>
      <c r="D59" s="62" t="s">
        <v>147</v>
      </c>
      <c r="E59" s="131" t="s">
        <v>242</v>
      </c>
      <c r="F59" s="61" t="s">
        <v>243</v>
      </c>
      <c r="G59" s="9">
        <f t="shared" si="3"/>
        <v>300</v>
      </c>
      <c r="H59" s="65">
        <v>50</v>
      </c>
      <c r="I59" s="66">
        <v>250</v>
      </c>
      <c r="J59" s="61"/>
      <c r="K59" s="67"/>
      <c r="L59" s="66"/>
      <c r="M59" s="68"/>
      <c r="N59" s="61"/>
      <c r="O59" s="69"/>
      <c r="P59" s="50"/>
      <c r="Q59" s="69"/>
      <c r="R59" s="66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7"/>
      <c r="AK59" s="3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51">
      <c r="A60" s="128"/>
      <c r="B60" s="61"/>
      <c r="C60" s="129">
        <v>20</v>
      </c>
      <c r="D60" s="62" t="s">
        <v>147</v>
      </c>
      <c r="E60" s="64" t="s">
        <v>244</v>
      </c>
      <c r="F60" s="61" t="s">
        <v>245</v>
      </c>
      <c r="G60" s="9">
        <f t="shared" si="3"/>
        <v>300</v>
      </c>
      <c r="H60" s="65">
        <v>50</v>
      </c>
      <c r="I60" s="66">
        <v>250</v>
      </c>
      <c r="J60" s="61"/>
      <c r="K60" s="67"/>
      <c r="L60" s="66"/>
      <c r="M60" s="68"/>
      <c r="N60" s="61"/>
      <c r="O60" s="69"/>
      <c r="P60" s="50"/>
      <c r="Q60" s="69"/>
      <c r="R60" s="66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7"/>
      <c r="AK60" s="3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</row>
    <row r="61" spans="1:51">
      <c r="A61" s="128"/>
      <c r="B61" s="61"/>
      <c r="C61" s="129">
        <v>20</v>
      </c>
      <c r="D61" s="62" t="s">
        <v>241</v>
      </c>
      <c r="E61" s="64" t="s">
        <v>246</v>
      </c>
      <c r="F61" s="61" t="s">
        <v>41</v>
      </c>
      <c r="G61" s="9">
        <f>SUM(H61:AJ61)</f>
        <v>252</v>
      </c>
      <c r="H61" s="65">
        <v>42</v>
      </c>
      <c r="I61" s="66"/>
      <c r="J61" s="61"/>
      <c r="K61" s="67"/>
      <c r="L61" s="66"/>
      <c r="M61" s="68"/>
      <c r="N61" s="61"/>
      <c r="O61" s="69"/>
      <c r="P61" s="50"/>
      <c r="Q61" s="69"/>
      <c r="R61" s="66"/>
      <c r="T61" s="61"/>
      <c r="U61" s="61"/>
      <c r="V61" s="61"/>
      <c r="W61" s="61"/>
      <c r="X61" s="61"/>
      <c r="Y61" s="61"/>
      <c r="Z61" s="61">
        <v>210</v>
      </c>
      <c r="AA61" s="61"/>
      <c r="AB61" s="61"/>
      <c r="AC61" s="61"/>
      <c r="AD61" s="61"/>
      <c r="AE61" s="61"/>
      <c r="AF61" s="61"/>
      <c r="AG61" s="61"/>
      <c r="AH61" s="61"/>
      <c r="AI61" s="61"/>
      <c r="AJ61" s="67"/>
      <c r="AK61" s="3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</row>
    <row r="62" spans="1:51">
      <c r="A62" s="128"/>
      <c r="B62" s="61"/>
      <c r="C62" s="129">
        <v>20</v>
      </c>
      <c r="D62" s="62" t="s">
        <v>161</v>
      </c>
      <c r="E62" s="64" t="s">
        <v>247</v>
      </c>
      <c r="F62" s="61" t="s">
        <v>145</v>
      </c>
      <c r="G62" s="9">
        <f t="shared" si="3"/>
        <v>30</v>
      </c>
      <c r="H62" s="65"/>
      <c r="I62" s="66"/>
      <c r="J62" s="61"/>
      <c r="K62" s="67"/>
      <c r="L62" s="66"/>
      <c r="M62" s="68"/>
      <c r="N62" s="61"/>
      <c r="O62" s="69"/>
      <c r="P62" s="50"/>
      <c r="Q62" s="69"/>
      <c r="R62" s="66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>
        <v>30</v>
      </c>
      <c r="AI62" s="61"/>
      <c r="AJ62" s="67"/>
      <c r="AK62" s="3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1:51">
      <c r="A63" s="128"/>
      <c r="B63" s="61"/>
      <c r="C63" s="129">
        <v>20</v>
      </c>
      <c r="D63" s="62" t="s">
        <v>146</v>
      </c>
      <c r="E63" s="64" t="s">
        <v>248</v>
      </c>
      <c r="F63" s="61" t="s">
        <v>157</v>
      </c>
      <c r="G63" s="9">
        <f t="shared" si="3"/>
        <v>268</v>
      </c>
      <c r="H63" s="65"/>
      <c r="I63" s="66"/>
      <c r="J63" s="61"/>
      <c r="K63" s="67"/>
      <c r="L63" s="66"/>
      <c r="M63" s="68"/>
      <c r="N63" s="61"/>
      <c r="O63" s="69"/>
      <c r="P63" s="50"/>
      <c r="Q63" s="69"/>
      <c r="R63" s="66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>
        <v>268</v>
      </c>
      <c r="AI63" s="61"/>
      <c r="AJ63" s="67"/>
      <c r="AK63" s="3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51">
      <c r="A64" s="128"/>
      <c r="B64" s="61"/>
      <c r="C64" s="129">
        <v>20</v>
      </c>
      <c r="D64" s="62" t="s">
        <v>147</v>
      </c>
      <c r="E64" s="64" t="s">
        <v>249</v>
      </c>
      <c r="F64" s="61" t="s">
        <v>250</v>
      </c>
      <c r="G64" s="9">
        <f t="shared" si="3"/>
        <v>300</v>
      </c>
      <c r="H64" s="65">
        <v>50</v>
      </c>
      <c r="I64" s="66">
        <v>250</v>
      </c>
      <c r="J64" s="61"/>
      <c r="K64" s="67"/>
      <c r="L64" s="66"/>
      <c r="M64" s="68"/>
      <c r="N64" s="61"/>
      <c r="O64" s="69"/>
      <c r="P64" s="50"/>
      <c r="Q64" s="69"/>
      <c r="R64" s="66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7"/>
      <c r="AK64" s="3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</row>
    <row r="65" spans="1:51">
      <c r="A65" s="128"/>
      <c r="B65" s="61"/>
      <c r="C65" s="129">
        <v>20</v>
      </c>
      <c r="D65" s="62" t="s">
        <v>142</v>
      </c>
      <c r="E65" s="64" t="s">
        <v>251</v>
      </c>
      <c r="F65" s="61" t="s">
        <v>38</v>
      </c>
      <c r="G65" s="9">
        <f t="shared" si="3"/>
        <v>35.25</v>
      </c>
      <c r="H65" s="65"/>
      <c r="I65" s="66"/>
      <c r="J65" s="61"/>
      <c r="K65" s="67"/>
      <c r="L65" s="66"/>
      <c r="M65" s="68"/>
      <c r="N65" s="61"/>
      <c r="O65" s="69"/>
      <c r="P65" s="50"/>
      <c r="Q65" s="69"/>
      <c r="R65" s="66"/>
      <c r="S65" s="61">
        <v>26</v>
      </c>
      <c r="T65" s="61"/>
      <c r="U65" s="61"/>
      <c r="V65" s="61"/>
      <c r="W65" s="61"/>
      <c r="X65" s="61"/>
      <c r="Y65" s="61">
        <v>9.25</v>
      </c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7"/>
      <c r="AK65" s="3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</row>
    <row r="66" spans="1:51">
      <c r="A66" s="128">
        <f t="shared" ref="A66:A90" si="4">+G66-SUM(H66:AJ66)</f>
        <v>0</v>
      </c>
      <c r="B66" s="61"/>
      <c r="C66" s="129">
        <v>20</v>
      </c>
      <c r="D66" s="62" t="s">
        <v>258</v>
      </c>
      <c r="E66" s="64" t="s">
        <v>252</v>
      </c>
      <c r="F66" s="61" t="s">
        <v>42</v>
      </c>
      <c r="G66" s="9">
        <f t="shared" si="3"/>
        <v>270</v>
      </c>
      <c r="H66" s="65"/>
      <c r="I66" s="66"/>
      <c r="J66" s="61"/>
      <c r="K66" s="67"/>
      <c r="L66" s="66"/>
      <c r="M66" s="66"/>
      <c r="N66" s="61"/>
      <c r="O66" s="69"/>
      <c r="P66" s="50"/>
      <c r="Q66" s="69"/>
      <c r="R66" s="66"/>
      <c r="T66" s="61"/>
      <c r="U66" s="61"/>
      <c r="V66" s="61"/>
      <c r="W66" s="61"/>
      <c r="X66" s="61"/>
      <c r="Y66" s="61"/>
      <c r="Z66" s="61"/>
      <c r="AA66" s="61">
        <v>270</v>
      </c>
      <c r="AB66" s="61"/>
      <c r="AC66" s="61"/>
      <c r="AD66" s="61"/>
      <c r="AE66" s="61"/>
      <c r="AF66" s="61"/>
      <c r="AG66" s="61"/>
      <c r="AH66" s="61"/>
      <c r="AI66" s="61"/>
      <c r="AJ66" s="67"/>
      <c r="AK66" s="3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</row>
    <row r="67" spans="1:51">
      <c r="A67" s="128">
        <f t="shared" si="4"/>
        <v>0</v>
      </c>
      <c r="B67" s="61"/>
      <c r="C67" s="129">
        <v>22</v>
      </c>
      <c r="D67" s="61" t="s">
        <v>154</v>
      </c>
      <c r="E67" s="64" t="s">
        <v>162</v>
      </c>
      <c r="F67" s="61" t="s">
        <v>253</v>
      </c>
      <c r="G67" s="9">
        <f t="shared" si="3"/>
        <v>12.34</v>
      </c>
      <c r="H67" s="65">
        <v>2.06</v>
      </c>
      <c r="I67" s="66"/>
      <c r="J67" s="61"/>
      <c r="K67" s="67"/>
      <c r="L67" s="66"/>
      <c r="M67" s="66"/>
      <c r="N67" s="61"/>
      <c r="O67" s="69"/>
      <c r="P67" s="50"/>
      <c r="Q67" s="69"/>
      <c r="R67" s="66"/>
      <c r="T67" s="61"/>
      <c r="U67" s="61"/>
      <c r="V67" s="61"/>
      <c r="W67" s="61"/>
      <c r="X67" s="61"/>
      <c r="Y67" s="61"/>
      <c r="Z67" s="61"/>
      <c r="AA67" s="61"/>
      <c r="AB67" s="61">
        <v>10.28</v>
      </c>
      <c r="AC67" s="61"/>
      <c r="AD67" s="61"/>
      <c r="AE67" s="61"/>
      <c r="AF67" s="61"/>
      <c r="AG67" s="61"/>
      <c r="AH67" s="61"/>
      <c r="AI67" s="61"/>
      <c r="AJ67" s="67"/>
      <c r="AK67" s="3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</row>
    <row r="68" spans="1:51">
      <c r="A68" s="128">
        <f t="shared" si="4"/>
        <v>0</v>
      </c>
      <c r="B68" s="61"/>
      <c r="C68" s="129">
        <v>26</v>
      </c>
      <c r="D68" s="62" t="s">
        <v>154</v>
      </c>
      <c r="E68" s="64" t="s">
        <v>162</v>
      </c>
      <c r="F68" s="61" t="s">
        <v>254</v>
      </c>
      <c r="G68" s="9">
        <f t="shared" si="3"/>
        <v>9.98</v>
      </c>
      <c r="H68" s="65">
        <v>1.66</v>
      </c>
      <c r="I68" s="66"/>
      <c r="J68" s="61"/>
      <c r="K68" s="67"/>
      <c r="L68" s="66"/>
      <c r="M68" s="66"/>
      <c r="N68" s="61"/>
      <c r="O68" s="69"/>
      <c r="P68" s="50"/>
      <c r="Q68" s="69"/>
      <c r="R68" s="66"/>
      <c r="T68" s="61"/>
      <c r="U68" s="61"/>
      <c r="V68" s="61"/>
      <c r="W68" s="61"/>
      <c r="X68" s="61"/>
      <c r="Y68" s="61"/>
      <c r="Z68" s="61"/>
      <c r="AA68" s="61"/>
      <c r="AB68" s="61">
        <v>8.32</v>
      </c>
      <c r="AC68" s="61"/>
      <c r="AD68" s="61"/>
      <c r="AE68" s="61"/>
      <c r="AF68" s="61"/>
      <c r="AG68" s="61"/>
      <c r="AH68" s="61"/>
      <c r="AI68" s="61"/>
      <c r="AJ68" s="67"/>
      <c r="AK68" s="3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</row>
    <row r="69" spans="1:51">
      <c r="A69" s="128"/>
      <c r="B69" s="61" t="s">
        <v>255</v>
      </c>
      <c r="C69" s="129">
        <v>17</v>
      </c>
      <c r="D69" s="62" t="s">
        <v>142</v>
      </c>
      <c r="E69" s="64" t="s">
        <v>256</v>
      </c>
      <c r="F69" s="61" t="s">
        <v>143</v>
      </c>
      <c r="G69" s="9">
        <f t="shared" si="3"/>
        <v>249.3</v>
      </c>
      <c r="H69" s="65"/>
      <c r="I69" s="66"/>
      <c r="J69" s="61"/>
      <c r="K69" s="67"/>
      <c r="L69" s="66"/>
      <c r="M69" s="66"/>
      <c r="N69" s="61"/>
      <c r="O69" s="61"/>
      <c r="P69" s="50"/>
      <c r="Q69" s="61"/>
      <c r="R69" s="66">
        <v>249.3</v>
      </c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7"/>
      <c r="AK69" s="3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</row>
    <row r="70" spans="1:51">
      <c r="A70" s="128">
        <f t="shared" si="4"/>
        <v>0</v>
      </c>
      <c r="B70" s="61"/>
      <c r="C70" s="129">
        <v>17</v>
      </c>
      <c r="D70" s="62" t="s">
        <v>144</v>
      </c>
      <c r="E70" s="64" t="s">
        <v>257</v>
      </c>
      <c r="F70" s="61" t="s">
        <v>43</v>
      </c>
      <c r="G70" s="9">
        <f t="shared" si="3"/>
        <v>249.3</v>
      </c>
      <c r="H70" s="65"/>
      <c r="I70" s="66"/>
      <c r="J70" s="61"/>
      <c r="K70" s="67"/>
      <c r="L70" s="66"/>
      <c r="M70" s="66"/>
      <c r="N70" s="61"/>
      <c r="O70" s="61"/>
      <c r="P70" s="50"/>
      <c r="Q70" s="61"/>
      <c r="R70" s="66"/>
      <c r="T70" s="61"/>
      <c r="U70" s="61"/>
      <c r="V70" s="61"/>
      <c r="W70" s="61"/>
      <c r="X70" s="61"/>
      <c r="Y70" s="61"/>
      <c r="Z70" s="61"/>
      <c r="AA70" s="61"/>
      <c r="AB70" s="61"/>
      <c r="AC70" s="61">
        <v>249.3</v>
      </c>
      <c r="AD70" s="61"/>
      <c r="AE70" s="61"/>
      <c r="AF70" s="61"/>
      <c r="AG70" s="61"/>
      <c r="AH70" s="61"/>
      <c r="AI70" s="61"/>
      <c r="AJ70" s="67"/>
      <c r="AK70" s="3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</row>
    <row r="71" spans="1:51">
      <c r="A71" s="128"/>
      <c r="B71" s="61"/>
      <c r="C71" s="129">
        <v>17</v>
      </c>
      <c r="D71" s="62" t="s">
        <v>147</v>
      </c>
      <c r="E71" s="64" t="s">
        <v>259</v>
      </c>
      <c r="F71" s="61" t="s">
        <v>260</v>
      </c>
      <c r="G71" s="9">
        <f t="shared" si="3"/>
        <v>300</v>
      </c>
      <c r="H71" s="65">
        <v>50</v>
      </c>
      <c r="I71" s="66">
        <v>250</v>
      </c>
      <c r="J71" s="61"/>
      <c r="K71" s="67"/>
      <c r="L71" s="66"/>
      <c r="M71" s="66"/>
      <c r="N71" s="61"/>
      <c r="O71" s="61"/>
      <c r="P71" s="50"/>
      <c r="Q71" s="61"/>
      <c r="R71" s="66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7"/>
      <c r="AK71" s="3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</row>
    <row r="72" spans="1:51">
      <c r="A72" s="128">
        <f t="shared" si="4"/>
        <v>0</v>
      </c>
      <c r="B72" s="61"/>
      <c r="C72" s="129">
        <v>17</v>
      </c>
      <c r="D72" s="62" t="s">
        <v>142</v>
      </c>
      <c r="E72" s="64" t="s">
        <v>261</v>
      </c>
      <c r="F72" s="61" t="s">
        <v>38</v>
      </c>
      <c r="G72" s="9">
        <f t="shared" si="3"/>
        <v>35.25</v>
      </c>
      <c r="H72" s="65"/>
      <c r="I72" s="66"/>
      <c r="J72" s="61"/>
      <c r="K72" s="67"/>
      <c r="L72" s="66"/>
      <c r="M72" s="66"/>
      <c r="N72" s="61"/>
      <c r="O72" s="61"/>
      <c r="P72" s="50"/>
      <c r="Q72" s="61"/>
      <c r="R72" s="66"/>
      <c r="S72" s="61">
        <v>26</v>
      </c>
      <c r="T72" s="61"/>
      <c r="U72" s="61"/>
      <c r="V72" s="61"/>
      <c r="W72" s="61"/>
      <c r="X72" s="61"/>
      <c r="Y72" s="61">
        <v>9.25</v>
      </c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7"/>
      <c r="AK72" s="3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</row>
    <row r="73" spans="1:51">
      <c r="A73" s="128">
        <f t="shared" si="4"/>
        <v>0</v>
      </c>
      <c r="B73" s="61"/>
      <c r="C73" s="129">
        <v>19</v>
      </c>
      <c r="D73" s="61" t="s">
        <v>154</v>
      </c>
      <c r="E73" s="64" t="s">
        <v>162</v>
      </c>
      <c r="F73" s="61" t="s">
        <v>216</v>
      </c>
      <c r="G73" s="9">
        <f t="shared" si="3"/>
        <v>8.99</v>
      </c>
      <c r="H73" s="65"/>
      <c r="I73" s="66"/>
      <c r="J73" s="61"/>
      <c r="K73" s="67"/>
      <c r="L73" s="66"/>
      <c r="M73" s="66"/>
      <c r="N73" s="61"/>
      <c r="O73" s="61"/>
      <c r="P73" s="50"/>
      <c r="Q73" s="61"/>
      <c r="R73" s="66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>
        <v>8.99</v>
      </c>
      <c r="AH73" s="61"/>
      <c r="AI73" s="61"/>
      <c r="AJ73" s="67"/>
      <c r="AK73" s="3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</row>
    <row r="74" spans="1:51">
      <c r="A74" s="128"/>
      <c r="B74" s="61"/>
      <c r="C74" s="129">
        <v>22</v>
      </c>
      <c r="D74" s="61" t="s">
        <v>154</v>
      </c>
      <c r="E74" s="64" t="s">
        <v>162</v>
      </c>
      <c r="F74" s="61" t="s">
        <v>262</v>
      </c>
      <c r="G74" s="9">
        <f t="shared" si="3"/>
        <v>13.99</v>
      </c>
      <c r="H74" s="65"/>
      <c r="I74" s="66"/>
      <c r="J74" s="61"/>
      <c r="K74" s="67"/>
      <c r="L74" s="66"/>
      <c r="M74" s="66"/>
      <c r="N74" s="61"/>
      <c r="O74" s="61"/>
      <c r="P74" s="50"/>
      <c r="Q74" s="61"/>
      <c r="R74" s="66"/>
      <c r="T74" s="61"/>
      <c r="U74" s="61"/>
      <c r="V74" s="61"/>
      <c r="W74" s="61"/>
      <c r="X74" s="61"/>
      <c r="Y74" s="61"/>
      <c r="Z74" s="61"/>
      <c r="AA74" s="61"/>
      <c r="AB74" s="61">
        <v>13.99</v>
      </c>
      <c r="AC74" s="61"/>
      <c r="AD74" s="61"/>
      <c r="AE74" s="61"/>
      <c r="AF74" s="61"/>
      <c r="AG74" s="61"/>
      <c r="AH74" s="61"/>
      <c r="AI74" s="61"/>
      <c r="AJ74" s="67"/>
      <c r="AK74" s="3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</row>
    <row r="75" spans="1:51">
      <c r="A75" s="128">
        <f t="shared" si="4"/>
        <v>0</v>
      </c>
      <c r="B75" s="61" t="s">
        <v>263</v>
      </c>
      <c r="C75" s="129">
        <v>3</v>
      </c>
      <c r="D75" s="62" t="s">
        <v>158</v>
      </c>
      <c r="E75" s="64" t="s">
        <v>162</v>
      </c>
      <c r="F75" s="61" t="s">
        <v>159</v>
      </c>
      <c r="G75" s="9">
        <f t="shared" si="3"/>
        <v>13.92</v>
      </c>
      <c r="H75" s="65"/>
      <c r="I75" s="66"/>
      <c r="J75" s="61"/>
      <c r="K75" s="67"/>
      <c r="L75" s="66"/>
      <c r="M75" s="66"/>
      <c r="N75" s="61"/>
      <c r="O75" s="61"/>
      <c r="P75" s="50"/>
      <c r="Q75" s="61"/>
      <c r="R75" s="66"/>
      <c r="T75" s="61"/>
      <c r="U75" s="61"/>
      <c r="V75" s="61"/>
      <c r="W75" s="61"/>
      <c r="X75" s="61">
        <v>13.92</v>
      </c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7"/>
      <c r="AK75" s="3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</row>
    <row r="76" spans="1:51">
      <c r="A76" s="128">
        <f t="shared" si="4"/>
        <v>0</v>
      </c>
      <c r="B76" s="61"/>
      <c r="C76" s="129">
        <v>20</v>
      </c>
      <c r="D76" s="62" t="s">
        <v>154</v>
      </c>
      <c r="E76" s="64" t="s">
        <v>162</v>
      </c>
      <c r="F76" s="61" t="s">
        <v>216</v>
      </c>
      <c r="G76" s="9">
        <f t="shared" si="3"/>
        <v>8.99</v>
      </c>
      <c r="H76" s="65"/>
      <c r="I76" s="66"/>
      <c r="J76" s="61"/>
      <c r="K76" s="67"/>
      <c r="L76" s="66"/>
      <c r="M76" s="66"/>
      <c r="N76" s="61"/>
      <c r="O76" s="61"/>
      <c r="P76" s="50"/>
      <c r="Q76" s="61"/>
      <c r="R76" s="66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>
        <v>8.99</v>
      </c>
      <c r="AH76" s="61"/>
      <c r="AI76" s="61"/>
      <c r="AJ76" s="67"/>
      <c r="AK76" s="3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</row>
    <row r="77" spans="1:51">
      <c r="A77" s="128"/>
      <c r="B77" s="61"/>
      <c r="C77" s="129">
        <v>22</v>
      </c>
      <c r="D77" s="62" t="s">
        <v>142</v>
      </c>
      <c r="E77" s="64" t="s">
        <v>264</v>
      </c>
      <c r="F77" s="61" t="s">
        <v>143</v>
      </c>
      <c r="G77" s="9">
        <f t="shared" si="3"/>
        <v>742.69</v>
      </c>
      <c r="H77" s="65"/>
      <c r="I77" s="66"/>
      <c r="J77" s="61"/>
      <c r="K77" s="67"/>
      <c r="L77" s="66"/>
      <c r="M77" s="66"/>
      <c r="N77" s="61"/>
      <c r="O77" s="61"/>
      <c r="P77" s="50"/>
      <c r="Q77" s="61"/>
      <c r="R77" s="66">
        <v>742.69</v>
      </c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7"/>
      <c r="AK77" s="3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</row>
    <row r="78" spans="1:51">
      <c r="A78" s="128">
        <f t="shared" si="4"/>
        <v>0</v>
      </c>
      <c r="B78" s="61"/>
      <c r="C78" s="129">
        <v>22</v>
      </c>
      <c r="D78" s="62" t="s">
        <v>144</v>
      </c>
      <c r="E78" s="64" t="s">
        <v>265</v>
      </c>
      <c r="F78" s="61" t="s">
        <v>43</v>
      </c>
      <c r="G78" s="9">
        <f t="shared" si="3"/>
        <v>400.25</v>
      </c>
      <c r="H78" s="65"/>
      <c r="I78" s="66"/>
      <c r="J78" s="61"/>
      <c r="K78" s="67"/>
      <c r="L78" s="66"/>
      <c r="M78" s="66"/>
      <c r="N78" s="61"/>
      <c r="O78" s="61"/>
      <c r="P78" s="50"/>
      <c r="Q78" s="61"/>
      <c r="R78" s="66"/>
      <c r="T78" s="61"/>
      <c r="U78" s="61"/>
      <c r="V78" s="61"/>
      <c r="W78" s="61"/>
      <c r="X78" s="61"/>
      <c r="Y78" s="61"/>
      <c r="Z78" s="61"/>
      <c r="AA78" s="61"/>
      <c r="AB78" s="61"/>
      <c r="AC78" s="61">
        <v>400.25</v>
      </c>
      <c r="AD78" s="61"/>
      <c r="AE78" s="61"/>
      <c r="AF78" s="61"/>
      <c r="AG78" s="61"/>
      <c r="AH78" s="61"/>
      <c r="AI78" s="61"/>
      <c r="AJ78" s="67"/>
      <c r="AK78" s="3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</row>
    <row r="79" spans="1:51">
      <c r="A79" s="128">
        <f>+G79-SUM(H79:AJ79)</f>
        <v>0</v>
      </c>
      <c r="C79" s="129">
        <v>22</v>
      </c>
      <c r="D79" s="62" t="s">
        <v>161</v>
      </c>
      <c r="E79" s="64" t="s">
        <v>266</v>
      </c>
      <c r="F79" s="61" t="s">
        <v>145</v>
      </c>
      <c r="G79" s="9">
        <f t="shared" si="3"/>
        <v>30</v>
      </c>
      <c r="H79" s="65"/>
      <c r="I79" s="66"/>
      <c r="J79" s="61"/>
      <c r="K79" s="67"/>
      <c r="L79" s="66"/>
      <c r="M79" s="66"/>
      <c r="N79" s="61"/>
      <c r="O79" s="61"/>
      <c r="P79" s="50"/>
      <c r="Q79" s="61"/>
      <c r="R79" s="66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>
        <v>30</v>
      </c>
      <c r="AI79" s="61"/>
      <c r="AJ79" s="67"/>
      <c r="AK79" s="3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</row>
    <row r="80" spans="1:51">
      <c r="A80" s="128"/>
      <c r="C80" s="129">
        <v>22</v>
      </c>
      <c r="D80" s="62" t="s">
        <v>146</v>
      </c>
      <c r="E80" s="64" t="s">
        <v>267</v>
      </c>
      <c r="F80" s="61" t="s">
        <v>157</v>
      </c>
      <c r="G80" s="9">
        <f t="shared" si="3"/>
        <v>297</v>
      </c>
      <c r="H80" s="65"/>
      <c r="I80" s="66"/>
      <c r="J80" s="61"/>
      <c r="K80" s="67"/>
      <c r="L80" s="66"/>
      <c r="M80" s="66"/>
      <c r="N80" s="61"/>
      <c r="O80" s="61"/>
      <c r="P80" s="50"/>
      <c r="Q80" s="61"/>
      <c r="R80" s="66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>
        <v>297</v>
      </c>
      <c r="AI80" s="61"/>
      <c r="AJ80" s="67"/>
      <c r="AK80" s="3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</row>
    <row r="81" spans="1:51">
      <c r="A81" s="128">
        <f>+G81-SUM(H81:AJ81)</f>
        <v>0</v>
      </c>
      <c r="B81" s="61"/>
      <c r="C81" s="129">
        <v>22</v>
      </c>
      <c r="D81" s="62" t="s">
        <v>142</v>
      </c>
      <c r="E81" s="64" t="s">
        <v>268</v>
      </c>
      <c r="F81" s="61" t="s">
        <v>38</v>
      </c>
      <c r="G81" s="9">
        <f t="shared" ref="G81:G142" si="5">SUM(H81:AJ81)</f>
        <v>35.25</v>
      </c>
      <c r="H81" s="65"/>
      <c r="I81" s="66"/>
      <c r="J81" s="61"/>
      <c r="K81" s="67"/>
      <c r="L81" s="66"/>
      <c r="M81" s="66"/>
      <c r="N81" s="61"/>
      <c r="O81" s="61"/>
      <c r="P81" s="50"/>
      <c r="Q81" s="61"/>
      <c r="R81" s="66"/>
      <c r="S81" s="61">
        <v>26</v>
      </c>
      <c r="T81" s="61"/>
      <c r="U81" s="61"/>
      <c r="V81" s="61"/>
      <c r="W81" s="61"/>
      <c r="X81" s="61"/>
      <c r="Y81" s="61">
        <v>9.25</v>
      </c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7"/>
      <c r="AK81" s="3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</row>
    <row r="82" spans="1:51">
      <c r="A82" s="128">
        <f>+G82-SUM(H82:AJ82)</f>
        <v>0</v>
      </c>
      <c r="B82" s="61"/>
      <c r="C82" s="129">
        <v>22</v>
      </c>
      <c r="D82" s="62" t="s">
        <v>147</v>
      </c>
      <c r="E82" s="130" t="s">
        <v>269</v>
      </c>
      <c r="F82" s="61" t="s">
        <v>270</v>
      </c>
      <c r="G82" s="9">
        <f t="shared" si="5"/>
        <v>300</v>
      </c>
      <c r="H82" s="65">
        <v>50</v>
      </c>
      <c r="I82" s="66">
        <v>250</v>
      </c>
      <c r="J82" s="61"/>
      <c r="K82" s="67"/>
      <c r="L82" s="66"/>
      <c r="M82" s="66"/>
      <c r="N82" s="61"/>
      <c r="O82" s="61"/>
      <c r="P82" s="50"/>
      <c r="Q82" s="61"/>
      <c r="R82" s="66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7"/>
      <c r="AK82" s="3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</row>
    <row r="83" spans="1:51">
      <c r="A83" s="128">
        <f t="shared" si="4"/>
        <v>0</v>
      </c>
      <c r="B83" s="61"/>
      <c r="C83" s="129">
        <v>22</v>
      </c>
      <c r="D83" s="62" t="s">
        <v>147</v>
      </c>
      <c r="E83" s="64" t="s">
        <v>271</v>
      </c>
      <c r="F83" s="61" t="s">
        <v>272</v>
      </c>
      <c r="G83" s="9">
        <f t="shared" si="5"/>
        <v>300</v>
      </c>
      <c r="H83" s="65">
        <v>50</v>
      </c>
      <c r="I83" s="66">
        <v>250</v>
      </c>
      <c r="J83" s="61"/>
      <c r="K83" s="67"/>
      <c r="L83" s="66"/>
      <c r="M83" s="66"/>
      <c r="N83" s="61"/>
      <c r="O83" s="61"/>
      <c r="P83" s="50"/>
      <c r="Q83" s="61"/>
      <c r="R83" s="66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7"/>
      <c r="AK83" s="3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</row>
    <row r="84" spans="1:51">
      <c r="A84" s="128">
        <f t="shared" si="4"/>
        <v>0</v>
      </c>
      <c r="B84" s="61"/>
      <c r="C84" s="129">
        <v>22</v>
      </c>
      <c r="D84" s="62" t="s">
        <v>147</v>
      </c>
      <c r="E84" s="64" t="s">
        <v>273</v>
      </c>
      <c r="F84" s="61" t="s">
        <v>274</v>
      </c>
      <c r="G84" s="9">
        <f t="shared" si="5"/>
        <v>300</v>
      </c>
      <c r="H84" s="65">
        <v>50</v>
      </c>
      <c r="I84" s="66">
        <v>250</v>
      </c>
      <c r="J84" s="61"/>
      <c r="K84" s="67"/>
      <c r="L84" s="66"/>
      <c r="M84" s="66"/>
      <c r="N84" s="61"/>
      <c r="O84" s="61"/>
      <c r="P84" s="50"/>
      <c r="Q84" s="61"/>
      <c r="R84" s="66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7"/>
      <c r="AK84" s="3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</row>
    <row r="85" spans="1:51">
      <c r="A85" s="128">
        <f t="shared" si="4"/>
        <v>0</v>
      </c>
      <c r="B85" s="61"/>
      <c r="C85" s="129">
        <v>24</v>
      </c>
      <c r="D85" s="62" t="s">
        <v>275</v>
      </c>
      <c r="E85" s="64" t="s">
        <v>163</v>
      </c>
      <c r="F85" s="61" t="s">
        <v>276</v>
      </c>
      <c r="G85" s="9">
        <f t="shared" si="5"/>
        <v>47</v>
      </c>
      <c r="H85" s="65"/>
      <c r="I85" s="66"/>
      <c r="J85" s="61"/>
      <c r="K85" s="67"/>
      <c r="L85" s="66"/>
      <c r="M85" s="66"/>
      <c r="N85" s="61"/>
      <c r="O85" s="61"/>
      <c r="P85" s="50"/>
      <c r="Q85" s="61"/>
      <c r="R85" s="66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>
        <v>47</v>
      </c>
      <c r="AH85" s="61"/>
      <c r="AI85" s="61"/>
      <c r="AJ85" s="67"/>
      <c r="AK85" s="3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</row>
    <row r="86" spans="1:51">
      <c r="A86" s="128">
        <f t="shared" si="4"/>
        <v>0</v>
      </c>
      <c r="B86" s="61"/>
      <c r="C86" s="129">
        <v>30</v>
      </c>
      <c r="D86" s="61" t="s">
        <v>277</v>
      </c>
      <c r="E86" s="64" t="s">
        <v>280</v>
      </c>
      <c r="F86" s="61" t="s">
        <v>278</v>
      </c>
      <c r="G86" s="9">
        <f t="shared" si="5"/>
        <v>18.98</v>
      </c>
      <c r="H86" s="65">
        <v>3.16</v>
      </c>
      <c r="I86" s="66"/>
      <c r="J86" s="61"/>
      <c r="K86" s="67"/>
      <c r="L86" s="66"/>
      <c r="M86" s="66"/>
      <c r="N86" s="61"/>
      <c r="O86" s="61"/>
      <c r="P86" s="50"/>
      <c r="Q86" s="61"/>
      <c r="R86" s="66"/>
      <c r="T86" s="61"/>
      <c r="U86" s="61"/>
      <c r="V86" s="61"/>
      <c r="W86" s="61"/>
      <c r="X86" s="61">
        <v>15.82</v>
      </c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7"/>
      <c r="AK86" s="3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</row>
    <row r="87" spans="1:51">
      <c r="A87" s="128">
        <f t="shared" si="4"/>
        <v>0</v>
      </c>
      <c r="B87" s="61"/>
      <c r="C87" s="129">
        <v>30</v>
      </c>
      <c r="D87" s="62" t="s">
        <v>196</v>
      </c>
      <c r="E87" s="64" t="s">
        <v>281</v>
      </c>
      <c r="F87" s="61" t="s">
        <v>282</v>
      </c>
      <c r="G87" s="9">
        <f t="shared" si="5"/>
        <v>31.96</v>
      </c>
      <c r="H87" s="65">
        <v>5.32</v>
      </c>
      <c r="I87" s="66"/>
      <c r="J87" s="61"/>
      <c r="K87" s="67">
        <v>26.64</v>
      </c>
      <c r="L87" s="66"/>
      <c r="M87" s="66"/>
      <c r="N87" s="61"/>
      <c r="O87" s="61"/>
      <c r="P87" s="50"/>
      <c r="Q87" s="61"/>
      <c r="R87" s="66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7"/>
      <c r="AK87" s="3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</row>
    <row r="88" spans="1:51">
      <c r="A88" s="128">
        <f t="shared" si="4"/>
        <v>0</v>
      </c>
      <c r="B88" s="61" t="s">
        <v>279</v>
      </c>
      <c r="C88" s="129">
        <v>18</v>
      </c>
      <c r="D88" s="62" t="s">
        <v>142</v>
      </c>
      <c r="E88" s="64" t="s">
        <v>283</v>
      </c>
      <c r="F88" s="61" t="s">
        <v>143</v>
      </c>
      <c r="G88" s="9">
        <f t="shared" si="5"/>
        <v>249.3</v>
      </c>
      <c r="H88" s="65"/>
      <c r="I88" s="66"/>
      <c r="J88" s="61"/>
      <c r="K88" s="67"/>
      <c r="L88" s="66"/>
      <c r="M88" s="66"/>
      <c r="N88" s="61"/>
      <c r="O88" s="61"/>
      <c r="P88" s="50"/>
      <c r="Q88" s="61"/>
      <c r="R88" s="66">
        <v>249.3</v>
      </c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7"/>
      <c r="AK88" s="3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</row>
    <row r="89" spans="1:51">
      <c r="A89" s="128">
        <f t="shared" si="4"/>
        <v>0</v>
      </c>
      <c r="B89" s="61"/>
      <c r="C89" s="129">
        <v>18</v>
      </c>
      <c r="D89" s="62" t="s">
        <v>144</v>
      </c>
      <c r="E89" s="64" t="s">
        <v>284</v>
      </c>
      <c r="F89" s="61" t="s">
        <v>285</v>
      </c>
      <c r="G89" s="9">
        <f t="shared" si="5"/>
        <v>249.3</v>
      </c>
      <c r="H89" s="65"/>
      <c r="I89" s="66"/>
      <c r="J89" s="61"/>
      <c r="K89" s="67"/>
      <c r="L89" s="66"/>
      <c r="M89" s="66"/>
      <c r="N89" s="61"/>
      <c r="O89" s="61"/>
      <c r="P89" s="50"/>
      <c r="Q89" s="61"/>
      <c r="R89" s="66"/>
      <c r="T89" s="61"/>
      <c r="U89" s="61"/>
      <c r="V89" s="61"/>
      <c r="W89" s="61"/>
      <c r="X89" s="61"/>
      <c r="Y89" s="61"/>
      <c r="Z89" s="61"/>
      <c r="AA89" s="61"/>
      <c r="AB89" s="61"/>
      <c r="AC89" s="61">
        <v>249.3</v>
      </c>
      <c r="AD89" s="61"/>
      <c r="AE89" s="61"/>
      <c r="AF89" s="61"/>
      <c r="AG89" s="61"/>
      <c r="AH89" s="61"/>
      <c r="AI89" s="61"/>
      <c r="AJ89" s="67"/>
      <c r="AK89" s="3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</row>
    <row r="90" spans="1:51">
      <c r="A90" s="128">
        <f t="shared" si="4"/>
        <v>0</v>
      </c>
      <c r="B90" s="61"/>
      <c r="C90" s="129">
        <v>18</v>
      </c>
      <c r="D90" s="62" t="s">
        <v>286</v>
      </c>
      <c r="E90" s="64" t="s">
        <v>287</v>
      </c>
      <c r="F90" s="61" t="s">
        <v>288</v>
      </c>
      <c r="G90" s="9">
        <f t="shared" si="5"/>
        <v>100</v>
      </c>
      <c r="H90" s="65"/>
      <c r="I90" s="66"/>
      <c r="J90" s="61"/>
      <c r="K90" s="67"/>
      <c r="L90" s="66"/>
      <c r="M90" s="66"/>
      <c r="N90" s="61"/>
      <c r="O90" s="61"/>
      <c r="P90" s="50"/>
      <c r="Q90" s="61">
        <v>100</v>
      </c>
      <c r="R90" s="66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7"/>
      <c r="AK90" s="3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</row>
    <row r="91" spans="1:51">
      <c r="A91" s="128">
        <f>+G91-SUM(H91:AJ91)</f>
        <v>0</v>
      </c>
      <c r="B91" s="61"/>
      <c r="C91" s="129">
        <v>18</v>
      </c>
      <c r="D91" s="62" t="s">
        <v>147</v>
      </c>
      <c r="E91" s="64" t="s">
        <v>289</v>
      </c>
      <c r="F91" s="61" t="s">
        <v>290</v>
      </c>
      <c r="G91" s="9">
        <f t="shared" si="5"/>
        <v>300</v>
      </c>
      <c r="H91" s="65">
        <v>50</v>
      </c>
      <c r="I91" s="66">
        <v>250</v>
      </c>
      <c r="J91" s="61"/>
      <c r="K91" s="67"/>
      <c r="L91" s="66"/>
      <c r="M91" s="66"/>
      <c r="N91" s="61"/>
      <c r="O91" s="61"/>
      <c r="P91" s="50"/>
      <c r="Q91" s="61"/>
      <c r="R91" s="66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7"/>
      <c r="AK91" s="3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</row>
    <row r="92" spans="1:51">
      <c r="A92" s="128">
        <f>+G92-SUM(H92:AJ92)</f>
        <v>0</v>
      </c>
      <c r="B92" s="61"/>
      <c r="C92" s="129">
        <v>18</v>
      </c>
      <c r="D92" s="62" t="s">
        <v>142</v>
      </c>
      <c r="E92" s="64" t="s">
        <v>291</v>
      </c>
      <c r="F92" s="61" t="s">
        <v>38</v>
      </c>
      <c r="G92" s="9">
        <f t="shared" si="5"/>
        <v>38.549999999999997</v>
      </c>
      <c r="H92" s="65"/>
      <c r="I92" s="66"/>
      <c r="J92" s="61"/>
      <c r="K92" s="67"/>
      <c r="L92" s="66"/>
      <c r="M92" s="66"/>
      <c r="N92" s="61"/>
      <c r="O92" s="61"/>
      <c r="P92" s="50"/>
      <c r="Q92" s="61"/>
      <c r="R92" s="66"/>
      <c r="S92" s="61">
        <v>26</v>
      </c>
      <c r="T92" s="61">
        <v>3.3</v>
      </c>
      <c r="U92" s="61"/>
      <c r="V92" s="61"/>
      <c r="W92" s="61"/>
      <c r="X92" s="61"/>
      <c r="Y92" s="61">
        <v>9.25</v>
      </c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7"/>
      <c r="AK92" s="3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</row>
    <row r="93" spans="1:51">
      <c r="A93" s="128"/>
      <c r="B93" s="61"/>
      <c r="C93" s="129">
        <v>19</v>
      </c>
      <c r="D93" s="62" t="s">
        <v>154</v>
      </c>
      <c r="E93" s="64" t="s">
        <v>162</v>
      </c>
      <c r="F93" s="61" t="s">
        <v>216</v>
      </c>
      <c r="G93" s="9">
        <f t="shared" si="5"/>
        <v>8.99</v>
      </c>
      <c r="H93" s="65"/>
      <c r="I93" s="66"/>
      <c r="J93" s="61"/>
      <c r="K93" s="67"/>
      <c r="L93" s="66"/>
      <c r="M93" s="66"/>
      <c r="N93" s="61"/>
      <c r="O93" s="61"/>
      <c r="P93" s="50"/>
      <c r="Q93" s="61"/>
      <c r="R93" s="66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>
        <v>8.99</v>
      </c>
      <c r="AH93" s="61"/>
      <c r="AI93" s="61"/>
      <c r="AJ93" s="67"/>
      <c r="AK93" s="3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</row>
    <row r="94" spans="1:51">
      <c r="A94" s="128">
        <f t="shared" ref="A94:A136" si="6">+G94-SUM(H94:AJ94)</f>
        <v>0</v>
      </c>
      <c r="B94" s="61"/>
      <c r="C94" s="129">
        <v>20</v>
      </c>
      <c r="D94" s="62" t="s">
        <v>154</v>
      </c>
      <c r="E94" s="64" t="s">
        <v>298</v>
      </c>
      <c r="F94" s="61" t="s">
        <v>292</v>
      </c>
      <c r="G94" s="9">
        <f t="shared" si="5"/>
        <v>51.97</v>
      </c>
      <c r="H94" s="65">
        <v>8.66</v>
      </c>
      <c r="I94" s="66"/>
      <c r="J94" s="61"/>
      <c r="K94" s="67"/>
      <c r="L94" s="66"/>
      <c r="M94" s="66"/>
      <c r="N94" s="61"/>
      <c r="O94" s="61"/>
      <c r="P94" s="50"/>
      <c r="Q94" s="61"/>
      <c r="R94" s="66"/>
      <c r="T94" s="61"/>
      <c r="U94" s="61"/>
      <c r="V94" s="61"/>
      <c r="W94" s="61"/>
      <c r="X94" s="61">
        <v>43.31</v>
      </c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7"/>
      <c r="AK94" s="3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</row>
    <row r="95" spans="1:51">
      <c r="A95" s="128">
        <f t="shared" si="6"/>
        <v>0</v>
      </c>
      <c r="B95" s="61" t="s">
        <v>164</v>
      </c>
      <c r="C95" s="129">
        <v>2</v>
      </c>
      <c r="D95" s="62" t="s">
        <v>295</v>
      </c>
      <c r="E95" s="64" t="s">
        <v>162</v>
      </c>
      <c r="F95" s="61" t="s">
        <v>296</v>
      </c>
      <c r="G95" s="9">
        <f t="shared" si="5"/>
        <v>58.8</v>
      </c>
      <c r="H95" s="65"/>
      <c r="I95" s="66"/>
      <c r="J95" s="61"/>
      <c r="K95" s="67"/>
      <c r="L95" s="66"/>
      <c r="M95" s="66"/>
      <c r="N95" s="61"/>
      <c r="O95" s="61"/>
      <c r="P95" s="50"/>
      <c r="Q95" s="61"/>
      <c r="R95" s="66"/>
      <c r="T95" s="61"/>
      <c r="U95" s="61"/>
      <c r="V95" s="61"/>
      <c r="W95" s="61"/>
      <c r="X95" s="61"/>
      <c r="Y95" s="61"/>
      <c r="Z95" s="61"/>
      <c r="AA95" s="61"/>
      <c r="AB95" s="61">
        <v>58.8</v>
      </c>
      <c r="AC95" s="61"/>
      <c r="AD95" s="61"/>
      <c r="AE95" s="61"/>
      <c r="AF95" s="61"/>
      <c r="AG95" s="61"/>
      <c r="AH95" s="61"/>
      <c r="AI95" s="61"/>
      <c r="AJ95" s="67"/>
      <c r="AK95" s="3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</row>
    <row r="96" spans="1:51">
      <c r="A96" s="128">
        <f t="shared" si="6"/>
        <v>0</v>
      </c>
      <c r="B96" s="61"/>
      <c r="C96" s="129">
        <v>2</v>
      </c>
      <c r="D96" s="62" t="s">
        <v>158</v>
      </c>
      <c r="E96" s="64" t="s">
        <v>299</v>
      </c>
      <c r="F96" s="61" t="s">
        <v>159</v>
      </c>
      <c r="G96" s="9">
        <f t="shared" si="5"/>
        <v>13.92</v>
      </c>
      <c r="H96" s="65"/>
      <c r="I96" s="66"/>
      <c r="J96" s="61"/>
      <c r="K96" s="67"/>
      <c r="L96" s="66"/>
      <c r="M96" s="66"/>
      <c r="N96" s="61"/>
      <c r="O96" s="61"/>
      <c r="P96" s="50"/>
      <c r="Q96" s="61"/>
      <c r="R96" s="66"/>
      <c r="T96" s="61"/>
      <c r="U96" s="61"/>
      <c r="V96" s="61"/>
      <c r="W96" s="61"/>
      <c r="X96" s="61">
        <v>13.92</v>
      </c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7"/>
      <c r="AK96" s="3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</row>
    <row r="97" spans="1:51">
      <c r="A97" s="128">
        <f t="shared" si="6"/>
        <v>0</v>
      </c>
      <c r="B97" s="61"/>
      <c r="C97" s="129">
        <v>5</v>
      </c>
      <c r="D97" s="62" t="s">
        <v>154</v>
      </c>
      <c r="E97" s="64" t="s">
        <v>162</v>
      </c>
      <c r="F97" s="61" t="s">
        <v>297</v>
      </c>
      <c r="G97" s="9">
        <f t="shared" si="5"/>
        <v>23.950000000000003</v>
      </c>
      <c r="H97" s="65">
        <v>3.99</v>
      </c>
      <c r="I97" s="66"/>
      <c r="J97" s="61"/>
      <c r="K97" s="67"/>
      <c r="L97" s="66"/>
      <c r="M97" s="66"/>
      <c r="N97" s="61"/>
      <c r="O97" s="61"/>
      <c r="P97" s="50"/>
      <c r="Q97" s="61"/>
      <c r="R97" s="66"/>
      <c r="T97" s="61"/>
      <c r="U97" s="61"/>
      <c r="V97" s="61"/>
      <c r="W97" s="61"/>
      <c r="X97" s="61">
        <v>19.96</v>
      </c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7"/>
      <c r="AK97" s="3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</row>
    <row r="98" spans="1:51">
      <c r="A98" s="128">
        <f t="shared" si="6"/>
        <v>0</v>
      </c>
      <c r="B98" s="61"/>
      <c r="C98" s="129">
        <v>17</v>
      </c>
      <c r="D98" s="62" t="s">
        <v>142</v>
      </c>
      <c r="E98" s="64" t="s">
        <v>300</v>
      </c>
      <c r="F98" s="61" t="s">
        <v>143</v>
      </c>
      <c r="G98" s="9">
        <f t="shared" si="5"/>
        <v>249.3</v>
      </c>
      <c r="H98" s="65"/>
      <c r="I98" s="66"/>
      <c r="J98" s="61"/>
      <c r="K98" s="67"/>
      <c r="L98" s="66"/>
      <c r="M98" s="66"/>
      <c r="N98" s="61"/>
      <c r="O98" s="61"/>
      <c r="P98" s="50"/>
      <c r="Q98" s="61"/>
      <c r="R98" s="66">
        <v>249.3</v>
      </c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7"/>
      <c r="AK98" s="3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</row>
    <row r="99" spans="1:51">
      <c r="A99" s="128">
        <f t="shared" si="6"/>
        <v>0</v>
      </c>
      <c r="B99" s="61"/>
      <c r="C99" s="129">
        <v>17</v>
      </c>
      <c r="D99" s="62" t="s">
        <v>144</v>
      </c>
      <c r="E99" s="64" t="s">
        <v>301</v>
      </c>
      <c r="F99" s="61" t="s">
        <v>43</v>
      </c>
      <c r="G99" s="9">
        <f t="shared" si="5"/>
        <v>249.3</v>
      </c>
      <c r="H99" s="65"/>
      <c r="I99" s="66"/>
      <c r="J99" s="61"/>
      <c r="K99" s="67"/>
      <c r="L99" s="66"/>
      <c r="M99" s="66"/>
      <c r="N99" s="61"/>
      <c r="O99" s="61"/>
      <c r="P99" s="50"/>
      <c r="Q99" s="61"/>
      <c r="R99" s="66"/>
      <c r="T99" s="61"/>
      <c r="U99" s="61"/>
      <c r="V99" s="61"/>
      <c r="W99" s="61"/>
      <c r="X99" s="61"/>
      <c r="Y99" s="61"/>
      <c r="Z99" s="61"/>
      <c r="AA99" s="61"/>
      <c r="AB99" s="61"/>
      <c r="AC99" s="61">
        <v>249.3</v>
      </c>
      <c r="AD99" s="61"/>
      <c r="AE99" s="61"/>
      <c r="AF99" s="61"/>
      <c r="AG99" s="61"/>
      <c r="AH99" s="61"/>
      <c r="AI99" s="61"/>
      <c r="AJ99" s="67"/>
      <c r="AK99" s="3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</row>
    <row r="100" spans="1:51">
      <c r="A100" s="128">
        <f t="shared" si="6"/>
        <v>0</v>
      </c>
      <c r="B100" s="61"/>
      <c r="C100" s="129">
        <v>17</v>
      </c>
      <c r="D100" s="62" t="s">
        <v>161</v>
      </c>
      <c r="E100" s="64" t="s">
        <v>302</v>
      </c>
      <c r="F100" s="61" t="s">
        <v>157</v>
      </c>
      <c r="G100" s="9">
        <f t="shared" si="5"/>
        <v>30</v>
      </c>
      <c r="H100" s="65"/>
      <c r="I100" s="66"/>
      <c r="J100" s="61"/>
      <c r="K100" s="67"/>
      <c r="L100" s="66"/>
      <c r="M100" s="66"/>
      <c r="N100" s="61"/>
      <c r="O100" s="61"/>
      <c r="P100" s="50"/>
      <c r="Q100" s="61"/>
      <c r="R100" s="66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>
        <v>30</v>
      </c>
      <c r="AI100" s="61"/>
      <c r="AJ100" s="67"/>
      <c r="AK100" s="3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</row>
    <row r="101" spans="1:51">
      <c r="A101" s="128">
        <f t="shared" si="6"/>
        <v>0</v>
      </c>
      <c r="B101" s="61"/>
      <c r="C101" s="129">
        <v>17</v>
      </c>
      <c r="D101" s="62" t="s">
        <v>303</v>
      </c>
      <c r="E101" s="64" t="s">
        <v>304</v>
      </c>
      <c r="F101" s="61" t="s">
        <v>137</v>
      </c>
      <c r="G101" s="9">
        <f t="shared" si="5"/>
        <v>354</v>
      </c>
      <c r="H101" s="65">
        <v>59</v>
      </c>
      <c r="I101" s="66"/>
      <c r="J101" s="61"/>
      <c r="K101" s="67"/>
      <c r="L101" s="66"/>
      <c r="M101" s="66">
        <v>295</v>
      </c>
      <c r="N101" s="61"/>
      <c r="O101" s="61"/>
      <c r="P101" s="50"/>
      <c r="Q101" s="61"/>
      <c r="R101" s="66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7"/>
      <c r="AK101" s="3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</row>
    <row r="102" spans="1:51">
      <c r="A102" s="128">
        <f t="shared" si="6"/>
        <v>0</v>
      </c>
      <c r="B102" s="61"/>
      <c r="C102" s="129">
        <v>17</v>
      </c>
      <c r="D102" s="62" t="s">
        <v>146</v>
      </c>
      <c r="E102" s="64" t="s">
        <v>305</v>
      </c>
      <c r="F102" s="61" t="s">
        <v>157</v>
      </c>
      <c r="G102" s="9">
        <f t="shared" si="5"/>
        <v>297</v>
      </c>
      <c r="H102" s="65"/>
      <c r="I102" s="66"/>
      <c r="J102" s="61"/>
      <c r="K102" s="67"/>
      <c r="L102" s="66"/>
      <c r="M102" s="66"/>
      <c r="N102" s="61"/>
      <c r="O102" s="61"/>
      <c r="P102" s="50"/>
      <c r="Q102" s="61"/>
      <c r="R102" s="66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>
        <v>297</v>
      </c>
      <c r="AI102" s="61"/>
      <c r="AJ102" s="67"/>
      <c r="AK102" s="3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</row>
    <row r="103" spans="1:51">
      <c r="A103" s="128">
        <f t="shared" si="6"/>
        <v>0</v>
      </c>
      <c r="B103" s="61"/>
      <c r="C103" s="129">
        <v>17</v>
      </c>
      <c r="D103" s="62" t="s">
        <v>258</v>
      </c>
      <c r="E103" s="64" t="s">
        <v>306</v>
      </c>
      <c r="F103" s="61" t="s">
        <v>307</v>
      </c>
      <c r="G103" s="9">
        <f t="shared" si="5"/>
        <v>230</v>
      </c>
      <c r="H103" s="65"/>
      <c r="I103" s="66"/>
      <c r="J103" s="61"/>
      <c r="K103" s="67"/>
      <c r="L103" s="66"/>
      <c r="M103" s="66"/>
      <c r="N103" s="61"/>
      <c r="O103" s="61"/>
      <c r="P103" s="50"/>
      <c r="Q103" s="61"/>
      <c r="R103" s="66"/>
      <c r="T103" s="61"/>
      <c r="U103" s="61"/>
      <c r="V103" s="61"/>
      <c r="W103" s="61"/>
      <c r="X103" s="61"/>
      <c r="Y103" s="61"/>
      <c r="Z103" s="61"/>
      <c r="AA103" s="61">
        <v>230</v>
      </c>
      <c r="AB103" s="61"/>
      <c r="AC103" s="61"/>
      <c r="AD103" s="61"/>
      <c r="AE103" s="61"/>
      <c r="AF103" s="61"/>
      <c r="AG103" s="61"/>
      <c r="AH103" s="61"/>
      <c r="AI103" s="61"/>
      <c r="AJ103" s="67"/>
      <c r="AK103" s="3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</row>
    <row r="104" spans="1:51">
      <c r="A104" s="128">
        <f t="shared" si="6"/>
        <v>0</v>
      </c>
      <c r="B104" s="61"/>
      <c r="C104" s="129">
        <v>17</v>
      </c>
      <c r="D104" s="62" t="s">
        <v>142</v>
      </c>
      <c r="E104" s="64" t="s">
        <v>308</v>
      </c>
      <c r="F104" s="61" t="s">
        <v>38</v>
      </c>
      <c r="G104" s="9">
        <f t="shared" si="5"/>
        <v>75.239999999999995</v>
      </c>
      <c r="H104" s="65">
        <v>6.66</v>
      </c>
      <c r="I104" s="66"/>
      <c r="J104" s="61"/>
      <c r="K104" s="67"/>
      <c r="L104" s="66"/>
      <c r="M104" s="66"/>
      <c r="N104" s="61"/>
      <c r="O104" s="61"/>
      <c r="P104" s="50"/>
      <c r="Q104" s="61"/>
      <c r="R104" s="66"/>
      <c r="S104" s="61">
        <v>26</v>
      </c>
      <c r="T104" s="61"/>
      <c r="U104" s="61"/>
      <c r="V104" s="61"/>
      <c r="W104" s="61"/>
      <c r="X104" s="61"/>
      <c r="Y104" s="61">
        <v>9.25</v>
      </c>
      <c r="Z104" s="61"/>
      <c r="AA104" s="61"/>
      <c r="AB104" s="61"/>
      <c r="AC104" s="61"/>
      <c r="AD104" s="61"/>
      <c r="AE104" s="61"/>
      <c r="AF104" s="61"/>
      <c r="AG104" s="61">
        <v>33.33</v>
      </c>
      <c r="AH104" s="61"/>
      <c r="AI104" s="61"/>
      <c r="AJ104" s="67"/>
      <c r="AK104" s="3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</row>
    <row r="105" spans="1:51">
      <c r="A105" s="128">
        <f t="shared" si="6"/>
        <v>0</v>
      </c>
      <c r="B105" s="61"/>
      <c r="C105" s="129">
        <v>17</v>
      </c>
      <c r="D105" s="62" t="s">
        <v>148</v>
      </c>
      <c r="E105" s="64" t="s">
        <v>309</v>
      </c>
      <c r="F105" s="61" t="s">
        <v>44</v>
      </c>
      <c r="G105" s="9">
        <f t="shared" si="5"/>
        <v>127.2</v>
      </c>
      <c r="H105" s="65">
        <v>21.2</v>
      </c>
      <c r="I105" s="66"/>
      <c r="J105" s="61"/>
      <c r="K105" s="67"/>
      <c r="L105" s="66"/>
      <c r="M105" s="66"/>
      <c r="N105" s="61"/>
      <c r="O105" s="61"/>
      <c r="P105" s="50"/>
      <c r="Q105" s="61"/>
      <c r="R105" s="66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>
        <v>106</v>
      </c>
      <c r="AE105" s="61"/>
      <c r="AF105" s="61"/>
      <c r="AG105" s="61"/>
      <c r="AH105" s="61"/>
      <c r="AI105" s="61"/>
      <c r="AJ105" s="67"/>
      <c r="AK105" s="3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</row>
    <row r="106" spans="1:51">
      <c r="A106" s="128">
        <f t="shared" si="6"/>
        <v>0</v>
      </c>
      <c r="B106" s="61"/>
      <c r="C106" s="129">
        <v>19</v>
      </c>
      <c r="D106" s="62" t="s">
        <v>154</v>
      </c>
      <c r="E106" s="64" t="s">
        <v>162</v>
      </c>
      <c r="F106" s="61" t="s">
        <v>216</v>
      </c>
      <c r="G106" s="9">
        <f t="shared" si="5"/>
        <v>8.99</v>
      </c>
      <c r="H106" s="65"/>
      <c r="I106" s="66"/>
      <c r="J106" s="61"/>
      <c r="K106" s="67"/>
      <c r="L106" s="66"/>
      <c r="M106" s="66"/>
      <c r="N106" s="61"/>
      <c r="O106" s="61"/>
      <c r="P106" s="50"/>
      <c r="Q106" s="61"/>
      <c r="R106" s="66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>
        <v>8.99</v>
      </c>
      <c r="AH106" s="61"/>
      <c r="AI106" s="61"/>
      <c r="AJ106" s="67"/>
      <c r="AK106" s="3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</row>
    <row r="107" spans="1:51">
      <c r="A107" s="128">
        <f t="shared" si="6"/>
        <v>0</v>
      </c>
      <c r="B107" s="61" t="s">
        <v>314</v>
      </c>
      <c r="C107" s="129">
        <v>16</v>
      </c>
      <c r="D107" s="62" t="s">
        <v>315</v>
      </c>
      <c r="E107" s="64" t="s">
        <v>233</v>
      </c>
      <c r="F107" s="61" t="s">
        <v>316</v>
      </c>
      <c r="G107" s="9">
        <f t="shared" si="5"/>
        <v>9.59</v>
      </c>
      <c r="H107" s="65">
        <v>1.6</v>
      </c>
      <c r="I107" s="66"/>
      <c r="J107" s="61"/>
      <c r="K107" s="67"/>
      <c r="L107" s="66"/>
      <c r="M107" s="66"/>
      <c r="N107" s="61"/>
      <c r="O107" s="61"/>
      <c r="P107" s="50"/>
      <c r="Q107" s="61"/>
      <c r="R107" s="66"/>
      <c r="T107" s="61"/>
      <c r="U107" s="61"/>
      <c r="V107" s="61"/>
      <c r="W107" s="61"/>
      <c r="X107" s="61"/>
      <c r="Y107" s="61"/>
      <c r="Z107" s="61"/>
      <c r="AA107" s="61">
        <v>7.99</v>
      </c>
      <c r="AB107" s="61"/>
      <c r="AC107" s="61"/>
      <c r="AD107" s="61"/>
      <c r="AE107" s="61"/>
      <c r="AF107" s="61"/>
      <c r="AG107" s="61"/>
      <c r="AH107" s="61"/>
      <c r="AI107" s="61"/>
      <c r="AJ107" s="67"/>
      <c r="AK107" s="3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</row>
    <row r="108" spans="1:51">
      <c r="A108" s="128">
        <f t="shared" si="6"/>
        <v>0</v>
      </c>
      <c r="B108" s="61"/>
      <c r="C108" s="129">
        <v>16</v>
      </c>
      <c r="D108" s="62" t="s">
        <v>158</v>
      </c>
      <c r="E108" s="64" t="s">
        <v>162</v>
      </c>
      <c r="F108" s="61" t="s">
        <v>159</v>
      </c>
      <c r="G108" s="9">
        <f t="shared" si="5"/>
        <v>13.92</v>
      </c>
      <c r="H108" s="65"/>
      <c r="I108" s="66"/>
      <c r="J108" s="61"/>
      <c r="K108" s="67"/>
      <c r="L108" s="66"/>
      <c r="M108" s="66"/>
      <c r="N108" s="61"/>
      <c r="O108" s="61"/>
      <c r="P108" s="50"/>
      <c r="Q108" s="61"/>
      <c r="R108" s="66"/>
      <c r="T108" s="61"/>
      <c r="U108" s="61"/>
      <c r="V108" s="61"/>
      <c r="W108" s="61"/>
      <c r="X108" s="61">
        <v>13.92</v>
      </c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7"/>
      <c r="AK108" s="3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</row>
    <row r="109" spans="1:51">
      <c r="A109" s="128">
        <f t="shared" si="6"/>
        <v>0</v>
      </c>
      <c r="B109" s="61"/>
      <c r="C109" s="129">
        <v>19</v>
      </c>
      <c r="D109" s="62" t="s">
        <v>154</v>
      </c>
      <c r="E109" s="64" t="s">
        <v>162</v>
      </c>
      <c r="F109" s="61" t="s">
        <v>216</v>
      </c>
      <c r="G109" s="9">
        <f t="shared" si="5"/>
        <v>8.99</v>
      </c>
      <c r="H109" s="65"/>
      <c r="I109" s="66"/>
      <c r="J109" s="61"/>
      <c r="K109" s="67"/>
      <c r="L109" s="66"/>
      <c r="M109" s="66"/>
      <c r="N109" s="61"/>
      <c r="O109" s="61"/>
      <c r="P109" s="50"/>
      <c r="Q109" s="61"/>
      <c r="R109" s="66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>
        <v>8.99</v>
      </c>
      <c r="AH109" s="61"/>
      <c r="AI109" s="61"/>
      <c r="AJ109" s="67"/>
      <c r="AK109" s="3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</row>
    <row r="110" spans="1:51">
      <c r="A110" s="128">
        <f t="shared" si="6"/>
        <v>0</v>
      </c>
      <c r="B110" s="61"/>
      <c r="C110" s="129">
        <v>21</v>
      </c>
      <c r="D110" s="62" t="s">
        <v>142</v>
      </c>
      <c r="E110" s="64" t="s">
        <v>317</v>
      </c>
      <c r="F110" s="61" t="s">
        <v>143</v>
      </c>
      <c r="G110" s="9">
        <f t="shared" si="5"/>
        <v>249.3</v>
      </c>
      <c r="H110" s="65"/>
      <c r="I110" s="66"/>
      <c r="J110" s="61"/>
      <c r="K110" s="67"/>
      <c r="L110" s="66"/>
      <c r="M110" s="66"/>
      <c r="N110" s="61"/>
      <c r="O110" s="61"/>
      <c r="P110" s="50"/>
      <c r="Q110" s="61"/>
      <c r="R110" s="66">
        <v>249.3</v>
      </c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7"/>
      <c r="AK110" s="3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</row>
    <row r="111" spans="1:51">
      <c r="A111" s="128">
        <f t="shared" si="6"/>
        <v>0</v>
      </c>
      <c r="B111" s="61"/>
      <c r="C111" s="129">
        <v>21</v>
      </c>
      <c r="D111" s="62" t="s">
        <v>144</v>
      </c>
      <c r="E111" s="64" t="s">
        <v>318</v>
      </c>
      <c r="F111" s="61" t="s">
        <v>43</v>
      </c>
      <c r="G111" s="9">
        <f t="shared" si="5"/>
        <v>249.3</v>
      </c>
      <c r="H111" s="65"/>
      <c r="I111" s="66"/>
      <c r="J111" s="61"/>
      <c r="K111" s="67"/>
      <c r="L111" s="66"/>
      <c r="M111" s="66"/>
      <c r="N111" s="61"/>
      <c r="O111" s="61"/>
      <c r="P111" s="50"/>
      <c r="Q111" s="61"/>
      <c r="R111" s="66"/>
      <c r="T111" s="61"/>
      <c r="U111" s="61"/>
      <c r="V111" s="61"/>
      <c r="W111" s="61"/>
      <c r="X111" s="61"/>
      <c r="Y111" s="61"/>
      <c r="Z111" s="61"/>
      <c r="AA111" s="61"/>
      <c r="AB111" s="61"/>
      <c r="AC111" s="61">
        <v>249.3</v>
      </c>
      <c r="AD111" s="61"/>
      <c r="AE111" s="61"/>
      <c r="AF111" s="61"/>
      <c r="AG111" s="61"/>
      <c r="AH111" s="61"/>
      <c r="AI111" s="61"/>
      <c r="AJ111" s="67"/>
      <c r="AK111" s="3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</row>
    <row r="112" spans="1:51">
      <c r="A112" s="128">
        <f t="shared" si="6"/>
        <v>0</v>
      </c>
      <c r="B112" s="61"/>
      <c r="C112" s="129">
        <v>21</v>
      </c>
      <c r="D112" s="62" t="s">
        <v>142</v>
      </c>
      <c r="E112" s="64" t="s">
        <v>319</v>
      </c>
      <c r="F112" s="61" t="s">
        <v>38</v>
      </c>
      <c r="G112" s="9">
        <f t="shared" si="5"/>
        <v>35.25</v>
      </c>
      <c r="H112" s="65"/>
      <c r="I112" s="66"/>
      <c r="J112" s="61"/>
      <c r="K112" s="67"/>
      <c r="L112" s="66"/>
      <c r="M112" s="66"/>
      <c r="N112" s="61"/>
      <c r="O112" s="61"/>
      <c r="P112" s="50"/>
      <c r="Q112" s="61"/>
      <c r="R112" s="66"/>
      <c r="S112" s="61">
        <v>26</v>
      </c>
      <c r="T112" s="61"/>
      <c r="U112" s="61"/>
      <c r="V112" s="61"/>
      <c r="W112" s="61"/>
      <c r="X112" s="61"/>
      <c r="Y112" s="61">
        <v>9.25</v>
      </c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7"/>
      <c r="AK112" s="3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</row>
    <row r="113" spans="1:51">
      <c r="A113" s="128">
        <f t="shared" si="6"/>
        <v>0</v>
      </c>
      <c r="B113" s="61"/>
      <c r="C113" s="129">
        <v>21</v>
      </c>
      <c r="D113" s="62" t="s">
        <v>155</v>
      </c>
      <c r="E113" s="64" t="s">
        <v>320</v>
      </c>
      <c r="F113" s="61" t="s">
        <v>321</v>
      </c>
      <c r="G113" s="9">
        <f t="shared" si="5"/>
        <v>64.5</v>
      </c>
      <c r="H113" s="65"/>
      <c r="I113" s="66"/>
      <c r="J113" s="61"/>
      <c r="K113" s="67"/>
      <c r="L113" s="66"/>
      <c r="M113" s="66"/>
      <c r="N113" s="61"/>
      <c r="O113" s="61"/>
      <c r="P113" s="50"/>
      <c r="Q113" s="61"/>
      <c r="R113" s="66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>
        <v>64.5</v>
      </c>
      <c r="AG113" s="61"/>
      <c r="AH113" s="61"/>
      <c r="AI113" s="61"/>
      <c r="AJ113" s="67"/>
      <c r="AK113" s="3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</row>
    <row r="114" spans="1:51">
      <c r="A114" s="128">
        <f t="shared" si="6"/>
        <v>0</v>
      </c>
      <c r="B114" s="61"/>
      <c r="C114" s="129">
        <v>22</v>
      </c>
      <c r="D114" s="62" t="s">
        <v>322</v>
      </c>
      <c r="E114" s="64" t="s">
        <v>323</v>
      </c>
      <c r="F114" s="61" t="s">
        <v>324</v>
      </c>
      <c r="G114" s="9">
        <f t="shared" si="5"/>
        <v>150</v>
      </c>
      <c r="H114" s="65"/>
      <c r="I114" s="66"/>
      <c r="J114" s="61"/>
      <c r="K114" s="67"/>
      <c r="L114" s="66"/>
      <c r="M114" s="66"/>
      <c r="N114" s="61"/>
      <c r="O114" s="61"/>
      <c r="P114" s="50"/>
      <c r="Q114" s="61"/>
      <c r="R114" s="66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>
        <v>150</v>
      </c>
      <c r="AG114" s="61"/>
      <c r="AH114" s="61"/>
      <c r="AI114" s="61"/>
      <c r="AJ114" s="67"/>
      <c r="AK114" s="3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</row>
    <row r="115" spans="1:51">
      <c r="A115" s="128">
        <f t="shared" si="6"/>
        <v>0</v>
      </c>
      <c r="B115" s="61"/>
      <c r="C115" s="129">
        <v>26</v>
      </c>
      <c r="D115" s="62" t="s">
        <v>325</v>
      </c>
      <c r="E115" s="64" t="s">
        <v>326</v>
      </c>
      <c r="F115" s="61" t="s">
        <v>327</v>
      </c>
      <c r="G115" s="9">
        <f t="shared" si="5"/>
        <v>150</v>
      </c>
      <c r="H115" s="65">
        <v>25</v>
      </c>
      <c r="I115" s="66"/>
      <c r="J115" s="61"/>
      <c r="K115" s="67"/>
      <c r="L115" s="66"/>
      <c r="M115" s="66"/>
      <c r="N115" s="61"/>
      <c r="O115" s="61"/>
      <c r="P115" s="50"/>
      <c r="Q115" s="61"/>
      <c r="R115" s="66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>
        <v>125</v>
      </c>
      <c r="AG115" s="61"/>
      <c r="AH115" s="61"/>
      <c r="AI115" s="61"/>
      <c r="AJ115" s="67"/>
      <c r="AK115" s="3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</row>
    <row r="116" spans="1:51">
      <c r="A116" s="128">
        <f t="shared" si="6"/>
        <v>0</v>
      </c>
      <c r="B116" s="61"/>
      <c r="C116" s="129">
        <v>29</v>
      </c>
      <c r="D116" s="62" t="s">
        <v>328</v>
      </c>
      <c r="E116" s="64" t="s">
        <v>329</v>
      </c>
      <c r="F116" s="61" t="s">
        <v>330</v>
      </c>
      <c r="G116" s="9">
        <f t="shared" si="5"/>
        <v>720</v>
      </c>
      <c r="H116" s="65">
        <v>120</v>
      </c>
      <c r="I116" s="66"/>
      <c r="J116" s="61"/>
      <c r="K116" s="67"/>
      <c r="L116" s="66">
        <v>600</v>
      </c>
      <c r="M116" s="66"/>
      <c r="N116" s="61"/>
      <c r="O116" s="61"/>
      <c r="P116" s="50"/>
      <c r="Q116" s="61"/>
      <c r="R116" s="66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7"/>
      <c r="AK116" s="3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</row>
    <row r="117" spans="1:51">
      <c r="A117" s="128">
        <f t="shared" si="6"/>
        <v>0</v>
      </c>
      <c r="B117" s="61" t="s">
        <v>332</v>
      </c>
      <c r="C117" s="129">
        <v>18</v>
      </c>
      <c r="D117" s="62" t="s">
        <v>142</v>
      </c>
      <c r="E117" s="64" t="s">
        <v>333</v>
      </c>
      <c r="F117" s="61" t="s">
        <v>143</v>
      </c>
      <c r="G117" s="9">
        <f t="shared" si="5"/>
        <v>249.3</v>
      </c>
      <c r="H117" s="65"/>
      <c r="I117" s="66"/>
      <c r="J117" s="61"/>
      <c r="K117" s="67"/>
      <c r="L117" s="66"/>
      <c r="M117" s="66"/>
      <c r="N117" s="61"/>
      <c r="O117" s="61"/>
      <c r="P117" s="50"/>
      <c r="Q117" s="61"/>
      <c r="R117" s="66">
        <v>249.3</v>
      </c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7"/>
      <c r="AK117" s="3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</row>
    <row r="118" spans="1:51">
      <c r="A118" s="128">
        <f t="shared" si="6"/>
        <v>0</v>
      </c>
      <c r="B118" s="61"/>
      <c r="C118" s="129">
        <v>18</v>
      </c>
      <c r="D118" s="62" t="s">
        <v>144</v>
      </c>
      <c r="E118" s="64" t="s">
        <v>334</v>
      </c>
      <c r="F118" s="61" t="s">
        <v>43</v>
      </c>
      <c r="G118" s="9">
        <f t="shared" si="5"/>
        <v>249.3</v>
      </c>
      <c r="H118" s="65"/>
      <c r="I118" s="66"/>
      <c r="J118" s="61"/>
      <c r="K118" s="67"/>
      <c r="L118" s="66"/>
      <c r="M118" s="66"/>
      <c r="N118" s="61"/>
      <c r="O118" s="61"/>
      <c r="P118" s="50"/>
      <c r="Q118" s="61"/>
      <c r="R118" s="66"/>
      <c r="T118" s="61"/>
      <c r="U118" s="61"/>
      <c r="V118" s="61"/>
      <c r="W118" s="61"/>
      <c r="X118" s="61"/>
      <c r="Y118" s="61"/>
      <c r="Z118" s="61"/>
      <c r="AA118" s="61"/>
      <c r="AB118" s="61"/>
      <c r="AC118" s="61">
        <v>249.3</v>
      </c>
      <c r="AD118" s="61"/>
      <c r="AE118" s="61"/>
      <c r="AF118" s="61"/>
      <c r="AG118" s="61"/>
      <c r="AH118" s="61"/>
      <c r="AI118" s="61"/>
      <c r="AJ118" s="67"/>
      <c r="AK118" s="3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</row>
    <row r="119" spans="1:51">
      <c r="A119" s="128"/>
      <c r="B119" s="61"/>
      <c r="C119" s="129">
        <v>18</v>
      </c>
      <c r="D119" s="62" t="s">
        <v>146</v>
      </c>
      <c r="E119" s="64" t="s">
        <v>338</v>
      </c>
      <c r="F119" s="61" t="s">
        <v>157</v>
      </c>
      <c r="G119" s="9">
        <f t="shared" si="5"/>
        <v>297</v>
      </c>
      <c r="H119" s="65"/>
      <c r="I119" s="66"/>
      <c r="J119" s="61"/>
      <c r="K119" s="67"/>
      <c r="L119" s="66"/>
      <c r="M119" s="66"/>
      <c r="N119" s="61"/>
      <c r="O119" s="61"/>
      <c r="P119" s="50"/>
      <c r="Q119" s="61"/>
      <c r="R119" s="66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>
        <v>297</v>
      </c>
      <c r="AI119" s="61"/>
      <c r="AJ119" s="67"/>
      <c r="AK119" s="3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</row>
    <row r="120" spans="1:51">
      <c r="A120" s="128">
        <f t="shared" si="6"/>
        <v>0</v>
      </c>
      <c r="B120" s="61"/>
      <c r="C120" s="129">
        <v>18</v>
      </c>
      <c r="D120" s="62" t="s">
        <v>148</v>
      </c>
      <c r="E120" s="64" t="s">
        <v>335</v>
      </c>
      <c r="F120" s="61" t="s">
        <v>44</v>
      </c>
      <c r="G120" s="9">
        <f t="shared" si="5"/>
        <v>63.6</v>
      </c>
      <c r="H120" s="65">
        <v>10.6</v>
      </c>
      <c r="I120" s="66"/>
      <c r="J120" s="61"/>
      <c r="K120" s="67"/>
      <c r="L120" s="66"/>
      <c r="M120" s="66"/>
      <c r="N120" s="61"/>
      <c r="O120" s="61"/>
      <c r="P120" s="50"/>
      <c r="Q120" s="61"/>
      <c r="R120" s="66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>
        <v>53</v>
      </c>
      <c r="AE120" s="61"/>
      <c r="AF120" s="61"/>
      <c r="AG120" s="61"/>
      <c r="AH120" s="61"/>
      <c r="AI120" s="61"/>
      <c r="AJ120" s="67"/>
      <c r="AK120" s="3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</row>
    <row r="121" spans="1:51">
      <c r="A121" s="128">
        <v>0</v>
      </c>
      <c r="B121" s="61"/>
      <c r="C121" s="129">
        <v>18</v>
      </c>
      <c r="D121" s="62" t="s">
        <v>161</v>
      </c>
      <c r="E121" s="64" t="s">
        <v>336</v>
      </c>
      <c r="F121" s="61" t="s">
        <v>145</v>
      </c>
      <c r="G121" s="9">
        <f t="shared" si="5"/>
        <v>30</v>
      </c>
      <c r="H121" s="65"/>
      <c r="I121" s="66"/>
      <c r="J121" s="61"/>
      <c r="K121" s="67"/>
      <c r="L121" s="66"/>
      <c r="M121" s="66"/>
      <c r="N121" s="61"/>
      <c r="O121" s="61"/>
      <c r="P121" s="50"/>
      <c r="Q121" s="61"/>
      <c r="R121" s="66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>
        <v>30</v>
      </c>
      <c r="AI121" s="61"/>
      <c r="AJ121" s="67"/>
      <c r="AK121" s="3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</row>
    <row r="122" spans="1:51">
      <c r="A122" s="128">
        <f t="shared" si="6"/>
        <v>0</v>
      </c>
      <c r="B122" s="61"/>
      <c r="C122" s="129">
        <v>18</v>
      </c>
      <c r="D122" s="62" t="s">
        <v>142</v>
      </c>
      <c r="E122" s="64" t="s">
        <v>337</v>
      </c>
      <c r="F122" s="61" t="s">
        <v>38</v>
      </c>
      <c r="G122" s="9">
        <f t="shared" si="5"/>
        <v>35.25</v>
      </c>
      <c r="H122" s="65"/>
      <c r="I122" s="66"/>
      <c r="J122" s="61"/>
      <c r="K122" s="67"/>
      <c r="L122" s="66"/>
      <c r="M122" s="66"/>
      <c r="N122" s="61"/>
      <c r="O122" s="61"/>
      <c r="P122" s="50"/>
      <c r="Q122" s="61"/>
      <c r="R122" s="66"/>
      <c r="S122" s="61">
        <v>26</v>
      </c>
      <c r="T122" s="61"/>
      <c r="U122" s="61"/>
      <c r="V122" s="61"/>
      <c r="W122" s="61"/>
      <c r="X122" s="61"/>
      <c r="Y122" s="61">
        <v>9.25</v>
      </c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7"/>
      <c r="AK122" s="3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</row>
    <row r="123" spans="1:51">
      <c r="A123" s="128">
        <f t="shared" si="6"/>
        <v>0</v>
      </c>
      <c r="B123" s="31"/>
      <c r="C123" s="129">
        <v>19</v>
      </c>
      <c r="D123" s="62" t="s">
        <v>154</v>
      </c>
      <c r="E123" s="64" t="s">
        <v>162</v>
      </c>
      <c r="F123" s="61" t="s">
        <v>216</v>
      </c>
      <c r="G123" s="9">
        <f t="shared" si="5"/>
        <v>8.99</v>
      </c>
      <c r="H123" s="65"/>
      <c r="I123" s="66"/>
      <c r="J123" s="61"/>
      <c r="K123" s="67"/>
      <c r="L123" s="66"/>
      <c r="M123" s="66"/>
      <c r="N123" s="61"/>
      <c r="O123" s="61"/>
      <c r="P123" s="50"/>
      <c r="Q123" s="61"/>
      <c r="R123" s="66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>
        <v>8.99</v>
      </c>
      <c r="AH123" s="61"/>
      <c r="AI123" s="61"/>
      <c r="AJ123" s="67"/>
      <c r="AK123" s="3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</row>
    <row r="124" spans="1:51">
      <c r="A124" s="128">
        <f t="shared" si="6"/>
        <v>0</v>
      </c>
      <c r="B124" s="31"/>
      <c r="C124" s="129">
        <v>23</v>
      </c>
      <c r="D124" s="62" t="s">
        <v>154</v>
      </c>
      <c r="E124" s="64" t="s">
        <v>162</v>
      </c>
      <c r="F124" s="61" t="s">
        <v>339</v>
      </c>
      <c r="G124" s="9">
        <f t="shared" si="5"/>
        <v>12.86</v>
      </c>
      <c r="H124" s="65">
        <v>2.13</v>
      </c>
      <c r="I124" s="66"/>
      <c r="J124" s="61"/>
      <c r="K124" s="67"/>
      <c r="L124" s="66"/>
      <c r="M124" s="66"/>
      <c r="N124" s="61"/>
      <c r="O124" s="61"/>
      <c r="P124" s="50"/>
      <c r="Q124" s="61"/>
      <c r="R124" s="66"/>
      <c r="T124" s="61"/>
      <c r="U124" s="61"/>
      <c r="V124" s="61"/>
      <c r="W124" s="61"/>
      <c r="X124" s="61">
        <v>10.73</v>
      </c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7"/>
      <c r="AK124" s="3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</row>
    <row r="125" spans="1:51">
      <c r="A125" s="128">
        <f t="shared" si="6"/>
        <v>0</v>
      </c>
      <c r="B125" s="31"/>
      <c r="C125" s="129">
        <v>23</v>
      </c>
      <c r="D125" s="62" t="s">
        <v>154</v>
      </c>
      <c r="E125" s="64" t="s">
        <v>162</v>
      </c>
      <c r="F125" s="61" t="s">
        <v>340</v>
      </c>
      <c r="G125" s="9">
        <f t="shared" si="5"/>
        <v>8.89</v>
      </c>
      <c r="H125" s="65">
        <v>1.48</v>
      </c>
      <c r="I125" s="66"/>
      <c r="J125" s="61"/>
      <c r="K125" s="67"/>
      <c r="L125" s="66"/>
      <c r="M125" s="66"/>
      <c r="N125" s="61"/>
      <c r="O125" s="61"/>
      <c r="P125" s="50"/>
      <c r="Q125" s="61"/>
      <c r="R125" s="66"/>
      <c r="T125" s="61"/>
      <c r="U125" s="61"/>
      <c r="V125" s="61"/>
      <c r="W125" s="61"/>
      <c r="X125" s="61">
        <v>7.41</v>
      </c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7"/>
      <c r="AK125" s="3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</row>
    <row r="126" spans="1:51">
      <c r="A126" s="128">
        <f t="shared" si="6"/>
        <v>0</v>
      </c>
      <c r="B126" s="31" t="s">
        <v>165</v>
      </c>
      <c r="C126" s="129">
        <v>9</v>
      </c>
      <c r="D126" s="62" t="s">
        <v>315</v>
      </c>
      <c r="E126" s="64" t="s">
        <v>344</v>
      </c>
      <c r="F126" s="61" t="s">
        <v>316</v>
      </c>
      <c r="G126" s="9">
        <f t="shared" si="5"/>
        <v>12</v>
      </c>
      <c r="H126" s="65">
        <v>2</v>
      </c>
      <c r="I126" s="66"/>
      <c r="J126" s="61"/>
      <c r="K126" s="67"/>
      <c r="L126" s="66"/>
      <c r="M126" s="66"/>
      <c r="N126" s="61"/>
      <c r="O126" s="61"/>
      <c r="P126" s="50"/>
      <c r="Q126" s="61"/>
      <c r="R126" s="66"/>
      <c r="T126" s="61"/>
      <c r="U126" s="61"/>
      <c r="V126" s="61"/>
      <c r="W126" s="61"/>
      <c r="X126" s="61"/>
      <c r="Y126" s="61"/>
      <c r="Z126" s="61"/>
      <c r="AA126" s="61">
        <v>10</v>
      </c>
      <c r="AB126" s="61"/>
      <c r="AC126" s="61"/>
      <c r="AD126" s="61"/>
      <c r="AE126" s="61"/>
      <c r="AF126" s="61"/>
      <c r="AG126" s="61"/>
      <c r="AH126" s="61"/>
      <c r="AI126" s="61"/>
      <c r="AJ126" s="67"/>
      <c r="AK126" s="3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</row>
    <row r="127" spans="1:51">
      <c r="A127" s="128">
        <f t="shared" si="6"/>
        <v>0</v>
      </c>
      <c r="B127" s="31"/>
      <c r="C127" s="129">
        <v>13</v>
      </c>
      <c r="D127" s="62" t="s">
        <v>342</v>
      </c>
      <c r="E127" s="64" t="s">
        <v>162</v>
      </c>
      <c r="F127" s="61" t="s">
        <v>343</v>
      </c>
      <c r="G127" s="9">
        <f t="shared" si="5"/>
        <v>50</v>
      </c>
      <c r="H127" s="65"/>
      <c r="I127" s="66"/>
      <c r="J127" s="61"/>
      <c r="K127" s="67"/>
      <c r="L127" s="66"/>
      <c r="M127" s="66"/>
      <c r="N127" s="61"/>
      <c r="O127" s="61"/>
      <c r="P127" s="50"/>
      <c r="Q127" s="61"/>
      <c r="R127" s="66"/>
      <c r="T127" s="61"/>
      <c r="U127" s="61"/>
      <c r="V127" s="61"/>
      <c r="W127" s="61"/>
      <c r="X127" s="61"/>
      <c r="Y127" s="61"/>
      <c r="Z127" s="61"/>
      <c r="AA127" s="61"/>
      <c r="AB127" s="61">
        <v>50</v>
      </c>
      <c r="AC127" s="61"/>
      <c r="AD127" s="61"/>
      <c r="AE127" s="61"/>
      <c r="AF127" s="61"/>
      <c r="AG127" s="61"/>
      <c r="AH127" s="61"/>
      <c r="AI127" s="61"/>
      <c r="AJ127" s="67"/>
      <c r="AK127" s="3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</row>
    <row r="128" spans="1:51">
      <c r="A128" s="128">
        <f t="shared" si="6"/>
        <v>0</v>
      </c>
      <c r="B128" s="31"/>
      <c r="C128" s="129">
        <v>18</v>
      </c>
      <c r="D128" s="62" t="s">
        <v>142</v>
      </c>
      <c r="E128" s="64" t="s">
        <v>345</v>
      </c>
      <c r="F128" s="61" t="s">
        <v>143</v>
      </c>
      <c r="G128" s="9">
        <f t="shared" si="5"/>
        <v>249.3</v>
      </c>
      <c r="H128" s="65"/>
      <c r="I128" s="66"/>
      <c r="J128" s="61"/>
      <c r="K128" s="67"/>
      <c r="L128" s="66"/>
      <c r="M128" s="66"/>
      <c r="N128" s="61"/>
      <c r="O128" s="61"/>
      <c r="P128" s="50"/>
      <c r="Q128" s="61"/>
      <c r="R128" s="66">
        <v>249.3</v>
      </c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7"/>
      <c r="AK128" s="3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</row>
    <row r="129" spans="1:51">
      <c r="A129" s="128">
        <f t="shared" si="6"/>
        <v>0</v>
      </c>
      <c r="B129" s="31"/>
      <c r="C129" s="129">
        <v>18</v>
      </c>
      <c r="D129" s="62" t="s">
        <v>144</v>
      </c>
      <c r="E129" s="64" t="s">
        <v>346</v>
      </c>
      <c r="F129" s="61" t="s">
        <v>285</v>
      </c>
      <c r="G129" s="9">
        <f t="shared" si="5"/>
        <v>249.3</v>
      </c>
      <c r="H129" s="65"/>
      <c r="I129" s="66"/>
      <c r="J129" s="61"/>
      <c r="K129" s="67"/>
      <c r="L129" s="66"/>
      <c r="M129" s="66"/>
      <c r="N129" s="61"/>
      <c r="O129" s="61"/>
      <c r="P129" s="50"/>
      <c r="Q129" s="61"/>
      <c r="R129" s="66"/>
      <c r="T129" s="61"/>
      <c r="U129" s="61"/>
      <c r="V129" s="61"/>
      <c r="W129" s="61"/>
      <c r="X129" s="61"/>
      <c r="Y129" s="61"/>
      <c r="Z129" s="61"/>
      <c r="AA129" s="61"/>
      <c r="AB129" s="61"/>
      <c r="AC129" s="61">
        <v>249.3</v>
      </c>
      <c r="AD129" s="61"/>
      <c r="AE129" s="61"/>
      <c r="AF129" s="61"/>
      <c r="AG129" s="61"/>
      <c r="AH129" s="61"/>
      <c r="AI129" s="61"/>
      <c r="AJ129" s="67"/>
      <c r="AK129" s="3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</row>
    <row r="130" spans="1:51">
      <c r="A130" s="128">
        <f t="shared" si="6"/>
        <v>0</v>
      </c>
      <c r="B130" s="31"/>
      <c r="C130" s="129">
        <v>18</v>
      </c>
      <c r="D130" s="62" t="s">
        <v>347</v>
      </c>
      <c r="E130" s="64" t="s">
        <v>348</v>
      </c>
      <c r="F130" s="61" t="s">
        <v>349</v>
      </c>
      <c r="G130" s="9">
        <f t="shared" si="5"/>
        <v>90</v>
      </c>
      <c r="H130" s="65">
        <v>15</v>
      </c>
      <c r="I130" s="66"/>
      <c r="J130" s="61"/>
      <c r="K130" s="67"/>
      <c r="L130" s="66"/>
      <c r="M130" s="66"/>
      <c r="N130" s="61"/>
      <c r="O130" s="61"/>
      <c r="P130" s="50"/>
      <c r="Q130" s="61"/>
      <c r="R130" s="66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>
        <v>75</v>
      </c>
      <c r="AH130" s="61"/>
      <c r="AI130" s="61"/>
      <c r="AJ130" s="67"/>
      <c r="AK130" s="3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</row>
    <row r="131" spans="1:51">
      <c r="A131" s="128">
        <f t="shared" si="6"/>
        <v>0</v>
      </c>
      <c r="B131" s="31"/>
      <c r="C131" s="129">
        <v>18</v>
      </c>
      <c r="D131" s="62" t="s">
        <v>350</v>
      </c>
      <c r="E131" s="64" t="s">
        <v>351</v>
      </c>
      <c r="F131" s="61" t="s">
        <v>12</v>
      </c>
      <c r="G131" s="9">
        <f t="shared" si="5"/>
        <v>3575.44</v>
      </c>
      <c r="H131" s="65"/>
      <c r="I131" s="66"/>
      <c r="J131" s="61"/>
      <c r="K131" s="67"/>
      <c r="L131" s="66"/>
      <c r="M131" s="66"/>
      <c r="N131" s="61"/>
      <c r="O131" s="61"/>
      <c r="P131" s="50"/>
      <c r="Q131" s="61"/>
      <c r="R131" s="66"/>
      <c r="T131" s="61"/>
      <c r="U131" s="61"/>
      <c r="V131" s="61"/>
      <c r="W131" s="61">
        <v>3575.44</v>
      </c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7"/>
      <c r="AK131" s="3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</row>
    <row r="132" spans="1:51">
      <c r="A132" s="128">
        <f t="shared" si="6"/>
        <v>0</v>
      </c>
      <c r="B132" s="31"/>
      <c r="C132" s="129">
        <v>18</v>
      </c>
      <c r="D132" s="62" t="s">
        <v>148</v>
      </c>
      <c r="E132" s="64" t="s">
        <v>352</v>
      </c>
      <c r="F132" s="61" t="s">
        <v>44</v>
      </c>
      <c r="G132" s="9">
        <f t="shared" si="5"/>
        <v>55.2</v>
      </c>
      <c r="H132" s="65">
        <v>9.1999999999999993</v>
      </c>
      <c r="I132" s="66"/>
      <c r="J132" s="61"/>
      <c r="K132" s="67"/>
      <c r="L132" s="66"/>
      <c r="M132" s="66"/>
      <c r="N132" s="61"/>
      <c r="O132" s="61"/>
      <c r="P132" s="50"/>
      <c r="Q132" s="61"/>
      <c r="R132" s="66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>
        <v>46</v>
      </c>
      <c r="AE132" s="61"/>
      <c r="AF132" s="61"/>
      <c r="AG132" s="61"/>
      <c r="AH132" s="61"/>
      <c r="AI132" s="61"/>
      <c r="AJ132" s="67"/>
      <c r="AK132" s="3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</row>
    <row r="133" spans="1:51">
      <c r="A133" s="128">
        <f t="shared" si="6"/>
        <v>0</v>
      </c>
      <c r="B133" s="31"/>
      <c r="C133" s="129">
        <v>18</v>
      </c>
      <c r="D133" s="62" t="s">
        <v>142</v>
      </c>
      <c r="E133" s="64" t="s">
        <v>353</v>
      </c>
      <c r="F133" s="61" t="s">
        <v>38</v>
      </c>
      <c r="G133" s="9">
        <f t="shared" si="5"/>
        <v>38.549999999999997</v>
      </c>
      <c r="H133" s="65"/>
      <c r="I133" s="66"/>
      <c r="J133" s="61"/>
      <c r="K133" s="67"/>
      <c r="L133" s="66"/>
      <c r="M133" s="66"/>
      <c r="N133" s="61"/>
      <c r="O133" s="61"/>
      <c r="P133" s="50"/>
      <c r="Q133" s="61"/>
      <c r="R133" s="66"/>
      <c r="S133" s="61">
        <v>26</v>
      </c>
      <c r="T133" s="61">
        <v>3.3</v>
      </c>
      <c r="U133" s="61"/>
      <c r="V133" s="61"/>
      <c r="W133" s="61"/>
      <c r="X133" s="61"/>
      <c r="Y133" s="61">
        <v>9.25</v>
      </c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7"/>
      <c r="AK133" s="3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</row>
    <row r="134" spans="1:51">
      <c r="A134" s="128">
        <f t="shared" si="6"/>
        <v>0</v>
      </c>
      <c r="B134" s="31"/>
      <c r="C134" s="129">
        <v>19</v>
      </c>
      <c r="D134" s="62" t="s">
        <v>154</v>
      </c>
      <c r="E134" s="64" t="s">
        <v>162</v>
      </c>
      <c r="F134" s="61" t="s">
        <v>216</v>
      </c>
      <c r="G134" s="9">
        <f t="shared" si="5"/>
        <v>8.99</v>
      </c>
      <c r="H134" s="65"/>
      <c r="I134" s="66"/>
      <c r="J134" s="61"/>
      <c r="K134" s="67"/>
      <c r="L134" s="66"/>
      <c r="M134" s="66"/>
      <c r="N134" s="61"/>
      <c r="O134" s="61"/>
      <c r="P134" s="50"/>
      <c r="Q134" s="61"/>
      <c r="R134" s="66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>
        <v>8.99</v>
      </c>
      <c r="AH134" s="61"/>
      <c r="AI134" s="61"/>
      <c r="AJ134" s="67"/>
      <c r="AK134" s="3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</row>
    <row r="135" spans="1:51">
      <c r="A135" s="128">
        <f t="shared" si="6"/>
        <v>0</v>
      </c>
      <c r="B135" s="31"/>
      <c r="C135" s="129">
        <v>24</v>
      </c>
      <c r="D135" s="62" t="s">
        <v>154</v>
      </c>
      <c r="E135" s="64" t="s">
        <v>162</v>
      </c>
      <c r="F135" s="61" t="s">
        <v>339</v>
      </c>
      <c r="G135" s="9">
        <f t="shared" si="5"/>
        <v>92.37</v>
      </c>
      <c r="H135" s="65">
        <v>15.4</v>
      </c>
      <c r="I135" s="66"/>
      <c r="J135" s="61"/>
      <c r="K135" s="67"/>
      <c r="L135" s="66"/>
      <c r="M135" s="66"/>
      <c r="N135" s="61"/>
      <c r="O135" s="61"/>
      <c r="P135" s="50"/>
      <c r="Q135" s="61"/>
      <c r="R135" s="66"/>
      <c r="T135" s="61"/>
      <c r="U135" s="61"/>
      <c r="V135" s="61"/>
      <c r="W135" s="61"/>
      <c r="X135" s="61"/>
      <c r="Y135" s="61"/>
      <c r="Z135" s="61"/>
      <c r="AA135" s="61"/>
      <c r="AB135" s="61">
        <v>76.97</v>
      </c>
      <c r="AC135" s="61"/>
      <c r="AD135" s="61"/>
      <c r="AE135" s="61"/>
      <c r="AF135" s="61"/>
      <c r="AG135" s="61"/>
      <c r="AH135" s="61"/>
      <c r="AI135" s="61"/>
      <c r="AJ135" s="67"/>
      <c r="AK135" s="3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</row>
    <row r="136" spans="1:51">
      <c r="A136" s="128">
        <f t="shared" si="6"/>
        <v>0</v>
      </c>
      <c r="B136" s="31"/>
      <c r="C136" s="129">
        <v>30</v>
      </c>
      <c r="D136" s="62" t="s">
        <v>354</v>
      </c>
      <c r="E136" s="64" t="s">
        <v>355</v>
      </c>
      <c r="F136" s="61" t="s">
        <v>356</v>
      </c>
      <c r="G136" s="9">
        <f t="shared" si="5"/>
        <v>1176</v>
      </c>
      <c r="H136" s="65">
        <v>196</v>
      </c>
      <c r="I136" s="66"/>
      <c r="J136" s="61"/>
      <c r="K136" s="67"/>
      <c r="L136" s="66"/>
      <c r="M136" s="66"/>
      <c r="N136" s="61"/>
      <c r="O136" s="61"/>
      <c r="P136" s="50"/>
      <c r="Q136" s="61"/>
      <c r="R136" s="66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>
        <v>980</v>
      </c>
      <c r="AG136" s="61"/>
      <c r="AH136" s="61"/>
      <c r="AI136" s="61"/>
      <c r="AJ136" s="67"/>
      <c r="AK136" s="3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</row>
    <row r="137" spans="1:51">
      <c r="A137" s="5">
        <f t="shared" ref="A137:A152" si="7">+G137-SUM(H137:AJ137)</f>
        <v>0</v>
      </c>
      <c r="B137" s="31"/>
      <c r="E137" s="64"/>
      <c r="G137" s="9">
        <f t="shared" si="5"/>
        <v>0</v>
      </c>
      <c r="H137" s="65"/>
      <c r="I137" s="66"/>
      <c r="J137" s="61"/>
      <c r="K137" s="67"/>
      <c r="L137" s="66"/>
      <c r="M137" s="66"/>
      <c r="N137" s="61"/>
      <c r="O137" s="61"/>
      <c r="P137" s="50"/>
      <c r="Q137" s="61"/>
      <c r="R137" s="66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7"/>
      <c r="AK137" s="3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</row>
    <row r="138" spans="1:51">
      <c r="A138" s="5">
        <f t="shared" si="7"/>
        <v>0</v>
      </c>
      <c r="B138" s="31"/>
      <c r="C138" s="19"/>
      <c r="D138" s="19"/>
      <c r="E138" s="32"/>
      <c r="F138" s="19"/>
      <c r="G138" s="9">
        <f t="shared" si="5"/>
        <v>0</v>
      </c>
      <c r="H138" s="65"/>
      <c r="I138" s="66"/>
      <c r="J138" s="61"/>
      <c r="K138" s="67"/>
      <c r="L138" s="66"/>
      <c r="M138" s="66"/>
      <c r="N138" s="61"/>
      <c r="O138" s="61"/>
      <c r="P138" s="50"/>
      <c r="Q138" s="61"/>
      <c r="R138" s="66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7"/>
      <c r="AK138" s="3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</row>
    <row r="139" spans="1:51">
      <c r="A139" s="5">
        <f t="shared" si="7"/>
        <v>0</v>
      </c>
      <c r="B139" s="31"/>
      <c r="C139" s="19"/>
      <c r="D139" s="19"/>
      <c r="E139" s="32"/>
      <c r="F139" s="19"/>
      <c r="G139" s="9">
        <f t="shared" si="5"/>
        <v>0</v>
      </c>
      <c r="H139" s="65"/>
      <c r="I139" s="66"/>
      <c r="J139" s="61"/>
      <c r="K139" s="67"/>
      <c r="L139" s="66"/>
      <c r="M139" s="66"/>
      <c r="N139" s="61"/>
      <c r="O139" s="61"/>
      <c r="P139" s="50"/>
      <c r="Q139" s="61"/>
      <c r="R139" s="66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7"/>
      <c r="AK139" s="3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</row>
    <row r="140" spans="1:51">
      <c r="A140" s="5">
        <f t="shared" si="7"/>
        <v>0</v>
      </c>
      <c r="B140" s="31"/>
      <c r="C140" s="19"/>
      <c r="D140" s="19"/>
      <c r="E140" s="32"/>
      <c r="F140" s="19"/>
      <c r="G140" s="9">
        <f t="shared" si="5"/>
        <v>0</v>
      </c>
      <c r="H140" s="65"/>
      <c r="I140" s="66"/>
      <c r="J140" s="61"/>
      <c r="K140" s="67"/>
      <c r="L140" s="66"/>
      <c r="M140" s="66"/>
      <c r="N140" s="61"/>
      <c r="O140" s="61"/>
      <c r="P140" s="50"/>
      <c r="Q140" s="61"/>
      <c r="R140" s="66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7"/>
      <c r="AK140" s="3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</row>
    <row r="141" spans="1:51">
      <c r="A141" s="5">
        <f t="shared" si="7"/>
        <v>0</v>
      </c>
      <c r="B141" s="31"/>
      <c r="C141" s="19"/>
      <c r="D141" s="19"/>
      <c r="E141" s="32"/>
      <c r="F141" s="19"/>
      <c r="G141" s="9">
        <f t="shared" si="5"/>
        <v>0</v>
      </c>
      <c r="H141" s="65"/>
      <c r="I141" s="66"/>
      <c r="J141" s="61"/>
      <c r="K141" s="67"/>
      <c r="L141" s="66"/>
      <c r="M141" s="66"/>
      <c r="N141" s="61"/>
      <c r="O141" s="61"/>
      <c r="P141" s="50"/>
      <c r="Q141" s="61"/>
      <c r="R141" s="66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7"/>
      <c r="AK141" s="3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</row>
    <row r="142" spans="1:51">
      <c r="A142" s="5">
        <f t="shared" si="7"/>
        <v>0</v>
      </c>
      <c r="B142" s="31"/>
      <c r="C142" s="19"/>
      <c r="D142" s="19"/>
      <c r="E142" s="32"/>
      <c r="F142" s="19"/>
      <c r="G142" s="9">
        <f t="shared" si="5"/>
        <v>0</v>
      </c>
      <c r="H142" s="65"/>
      <c r="I142" s="66"/>
      <c r="J142" s="61"/>
      <c r="K142" s="67"/>
      <c r="L142" s="66"/>
      <c r="M142" s="66"/>
      <c r="N142" s="61"/>
      <c r="O142" s="61"/>
      <c r="P142" s="50"/>
      <c r="Q142" s="61"/>
      <c r="R142" s="66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7"/>
      <c r="AK142" s="3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</row>
    <row r="143" spans="1:51">
      <c r="A143" s="5">
        <f t="shared" si="7"/>
        <v>0</v>
      </c>
      <c r="B143" s="31"/>
      <c r="C143" s="19"/>
      <c r="D143" s="19"/>
      <c r="E143" s="32"/>
      <c r="F143" s="19"/>
      <c r="G143" s="9"/>
      <c r="H143" s="65"/>
      <c r="I143" s="66"/>
      <c r="J143" s="61"/>
      <c r="K143" s="67"/>
      <c r="L143" s="66"/>
      <c r="M143" s="66"/>
      <c r="N143" s="61"/>
      <c r="O143" s="61"/>
      <c r="P143" s="50"/>
      <c r="Q143" s="61"/>
      <c r="R143" s="66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7"/>
      <c r="AK143" s="3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</row>
    <row r="144" spans="1:51">
      <c r="A144" s="5">
        <f t="shared" si="7"/>
        <v>0</v>
      </c>
      <c r="B144" s="31"/>
      <c r="C144" s="19"/>
      <c r="D144" s="19"/>
      <c r="E144" s="32"/>
      <c r="F144" s="19"/>
      <c r="G144" s="9"/>
      <c r="H144" s="65"/>
      <c r="I144" s="66"/>
      <c r="J144" s="61"/>
      <c r="K144" s="67"/>
      <c r="L144" s="66"/>
      <c r="M144" s="66"/>
      <c r="N144" s="61"/>
      <c r="O144" s="61"/>
      <c r="P144" s="50"/>
      <c r="Q144" s="61"/>
      <c r="R144" s="66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7"/>
      <c r="AK144" s="3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</row>
    <row r="145" spans="1:51">
      <c r="A145" s="5">
        <f t="shared" si="7"/>
        <v>0</v>
      </c>
      <c r="B145" s="31"/>
      <c r="C145" s="19"/>
      <c r="D145" s="19"/>
      <c r="E145" s="32"/>
      <c r="F145" s="19"/>
      <c r="G145" s="9"/>
      <c r="H145" s="65"/>
      <c r="I145" s="66"/>
      <c r="J145" s="61"/>
      <c r="K145" s="67"/>
      <c r="L145" s="66"/>
      <c r="M145" s="66"/>
      <c r="N145" s="61"/>
      <c r="O145" s="61"/>
      <c r="P145" s="50"/>
      <c r="Q145" s="61"/>
      <c r="R145" s="66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7"/>
      <c r="AK145" s="3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</row>
    <row r="146" spans="1:51">
      <c r="A146" s="5">
        <f t="shared" si="7"/>
        <v>0</v>
      </c>
      <c r="B146" s="31"/>
      <c r="C146" s="19"/>
      <c r="D146" s="19"/>
      <c r="E146" s="32"/>
      <c r="F146" s="19"/>
      <c r="G146" s="9"/>
      <c r="H146" s="65"/>
      <c r="I146" s="66"/>
      <c r="J146" s="61"/>
      <c r="K146" s="67"/>
      <c r="L146" s="66"/>
      <c r="M146" s="66"/>
      <c r="N146" s="61"/>
      <c r="O146" s="61"/>
      <c r="P146" s="50"/>
      <c r="Q146" s="61"/>
      <c r="R146" s="66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7"/>
      <c r="AK146" s="3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</row>
    <row r="147" spans="1:51">
      <c r="A147" s="5">
        <f t="shared" si="7"/>
        <v>0</v>
      </c>
      <c r="B147" s="31"/>
      <c r="C147" s="19"/>
      <c r="D147" s="19"/>
      <c r="E147" s="32"/>
      <c r="F147" s="19"/>
      <c r="G147" s="9"/>
      <c r="H147" s="65"/>
      <c r="I147" s="66"/>
      <c r="J147" s="61"/>
      <c r="K147" s="67"/>
      <c r="L147" s="66"/>
      <c r="M147" s="66"/>
      <c r="N147" s="61"/>
      <c r="O147" s="61"/>
      <c r="P147" s="50"/>
      <c r="Q147" s="61"/>
      <c r="R147" s="66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7"/>
      <c r="AK147" s="3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</row>
    <row r="148" spans="1:51">
      <c r="A148" s="5">
        <f t="shared" si="7"/>
        <v>0</v>
      </c>
      <c r="B148" s="31"/>
      <c r="C148" s="19"/>
      <c r="D148" s="19"/>
      <c r="E148" s="32"/>
      <c r="F148" s="19"/>
      <c r="G148" s="9"/>
      <c r="H148" s="65"/>
      <c r="I148" s="66"/>
      <c r="J148" s="61"/>
      <c r="K148" s="67"/>
      <c r="L148" s="66"/>
      <c r="M148" s="66"/>
      <c r="N148" s="61"/>
      <c r="O148" s="61"/>
      <c r="P148" s="50"/>
      <c r="Q148" s="61"/>
      <c r="R148" s="66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7"/>
      <c r="AK148" s="3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</row>
    <row r="149" spans="1:51">
      <c r="A149" s="5">
        <f t="shared" si="7"/>
        <v>0</v>
      </c>
      <c r="B149" s="31"/>
      <c r="C149" s="19"/>
      <c r="D149" s="19"/>
      <c r="E149" s="32"/>
      <c r="F149" s="19"/>
      <c r="G149" s="9"/>
      <c r="H149" s="65"/>
      <c r="I149" s="66"/>
      <c r="J149" s="61"/>
      <c r="K149" s="67"/>
      <c r="L149" s="66"/>
      <c r="M149" s="66"/>
      <c r="N149" s="61"/>
      <c r="O149" s="61"/>
      <c r="P149" s="50"/>
      <c r="Q149" s="61"/>
      <c r="R149" s="66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7"/>
      <c r="AK149" s="3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</row>
    <row r="150" spans="1:51">
      <c r="A150" s="5">
        <f t="shared" si="7"/>
        <v>0</v>
      </c>
      <c r="B150" s="31"/>
      <c r="C150" s="19"/>
      <c r="D150" s="19"/>
      <c r="E150" s="32"/>
      <c r="F150" s="19"/>
      <c r="G150" s="9"/>
      <c r="H150" s="65"/>
      <c r="I150" s="66"/>
      <c r="J150" s="61"/>
      <c r="K150" s="67"/>
      <c r="L150" s="66"/>
      <c r="M150" s="66"/>
      <c r="N150" s="61"/>
      <c r="O150" s="61"/>
      <c r="P150" s="50"/>
      <c r="Q150" s="61"/>
      <c r="R150" s="66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7"/>
      <c r="AK150" s="3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</row>
    <row r="151" spans="1:51">
      <c r="A151" s="5">
        <f t="shared" si="7"/>
        <v>0</v>
      </c>
      <c r="B151" s="31"/>
      <c r="C151" s="19"/>
      <c r="D151" s="19"/>
      <c r="E151" s="32"/>
      <c r="F151" s="19"/>
      <c r="G151" s="9"/>
      <c r="H151" s="65"/>
      <c r="I151" s="66"/>
      <c r="J151" s="61"/>
      <c r="K151" s="67"/>
      <c r="L151" s="66"/>
      <c r="M151" s="66"/>
      <c r="N151" s="61"/>
      <c r="O151" s="61"/>
      <c r="P151" s="50"/>
      <c r="Q151" s="61"/>
      <c r="R151" s="66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7"/>
      <c r="AK151" s="3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</row>
    <row r="152" spans="1:51">
      <c r="A152" s="5">
        <f t="shared" si="7"/>
        <v>0</v>
      </c>
      <c r="B152" s="31"/>
      <c r="C152" s="19"/>
      <c r="D152" s="19"/>
      <c r="E152" s="32"/>
      <c r="F152" s="19"/>
      <c r="G152" s="9"/>
      <c r="H152" s="65"/>
      <c r="I152" s="66"/>
      <c r="J152" s="61"/>
      <c r="K152" s="67"/>
      <c r="L152" s="66"/>
      <c r="M152" s="66"/>
      <c r="N152" s="61"/>
      <c r="O152" s="61"/>
      <c r="P152" s="50"/>
      <c r="Q152" s="61"/>
      <c r="R152" s="66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7"/>
      <c r="AK152" s="3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</row>
    <row r="153" spans="1:51">
      <c r="A153" s="5">
        <f t="shared" ref="A153:A221" si="8">+G153-SUM(H153:AJ153)</f>
        <v>0</v>
      </c>
      <c r="B153" s="31"/>
      <c r="C153" s="19"/>
      <c r="D153" s="19"/>
      <c r="E153" s="32"/>
      <c r="F153" s="19"/>
      <c r="G153" s="9"/>
      <c r="H153" s="65"/>
      <c r="I153" s="66"/>
      <c r="J153" s="61"/>
      <c r="K153" s="67"/>
      <c r="L153" s="66"/>
      <c r="M153" s="66"/>
      <c r="N153" s="61"/>
      <c r="O153" s="61"/>
      <c r="P153" s="50"/>
      <c r="Q153" s="61"/>
      <c r="R153" s="66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7"/>
      <c r="AK153" s="3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</row>
    <row r="154" spans="1:51">
      <c r="A154" s="5">
        <f t="shared" si="8"/>
        <v>0</v>
      </c>
      <c r="B154" s="31"/>
      <c r="C154" s="19"/>
      <c r="D154" s="19"/>
      <c r="E154" s="32"/>
      <c r="F154" s="19"/>
      <c r="G154" s="9"/>
      <c r="H154" s="65"/>
      <c r="I154" s="66"/>
      <c r="J154" s="61"/>
      <c r="K154" s="67"/>
      <c r="L154" s="66"/>
      <c r="M154" s="66"/>
      <c r="N154" s="61"/>
      <c r="O154" s="61"/>
      <c r="P154" s="50"/>
      <c r="Q154" s="61"/>
      <c r="R154" s="66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7"/>
      <c r="AK154" s="3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</row>
    <row r="155" spans="1:51">
      <c r="A155" s="5">
        <f t="shared" si="8"/>
        <v>0</v>
      </c>
      <c r="B155" s="31"/>
      <c r="C155" s="19"/>
      <c r="D155" s="19"/>
      <c r="E155" s="32"/>
      <c r="F155" s="19"/>
      <c r="G155" s="9"/>
      <c r="H155" s="65"/>
      <c r="I155" s="66"/>
      <c r="J155" s="61"/>
      <c r="K155" s="67"/>
      <c r="L155" s="66"/>
      <c r="M155" s="66"/>
      <c r="N155" s="61"/>
      <c r="O155" s="61"/>
      <c r="P155" s="50"/>
      <c r="Q155" s="61"/>
      <c r="R155" s="66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7"/>
      <c r="AK155" s="3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</row>
    <row r="156" spans="1:51">
      <c r="A156" s="5">
        <f t="shared" si="8"/>
        <v>0</v>
      </c>
      <c r="B156" s="31"/>
      <c r="C156" s="19"/>
      <c r="D156" s="19"/>
      <c r="E156" s="32"/>
      <c r="F156" s="19"/>
      <c r="G156" s="9"/>
      <c r="H156" s="65"/>
      <c r="I156" s="66"/>
      <c r="J156" s="61"/>
      <c r="K156" s="67"/>
      <c r="L156" s="66"/>
      <c r="M156" s="66"/>
      <c r="N156" s="61"/>
      <c r="O156" s="61"/>
      <c r="P156" s="50"/>
      <c r="Q156" s="61"/>
      <c r="R156" s="66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7"/>
      <c r="AK156" s="3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</row>
    <row r="157" spans="1:51">
      <c r="A157" s="5">
        <f t="shared" si="8"/>
        <v>0</v>
      </c>
      <c r="B157" s="31"/>
      <c r="C157" s="19"/>
      <c r="D157" s="19"/>
      <c r="E157" s="32"/>
      <c r="F157" s="19"/>
      <c r="G157" s="9"/>
      <c r="H157" s="65"/>
      <c r="I157" s="66"/>
      <c r="J157" s="61"/>
      <c r="K157" s="67"/>
      <c r="L157" s="66"/>
      <c r="M157" s="66"/>
      <c r="N157" s="61"/>
      <c r="O157" s="61"/>
      <c r="P157" s="50"/>
      <c r="Q157" s="61"/>
      <c r="R157" s="66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7"/>
      <c r="AK157" s="3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</row>
    <row r="158" spans="1:51">
      <c r="A158" s="5">
        <f t="shared" si="8"/>
        <v>0</v>
      </c>
      <c r="B158" s="31"/>
      <c r="C158" s="19"/>
      <c r="D158" s="19"/>
      <c r="E158" s="32"/>
      <c r="F158" s="19"/>
      <c r="G158" s="9"/>
      <c r="H158" s="65"/>
      <c r="I158" s="66"/>
      <c r="J158" s="61"/>
      <c r="K158" s="67"/>
      <c r="L158" s="66"/>
      <c r="M158" s="66"/>
      <c r="N158" s="61"/>
      <c r="O158" s="61"/>
      <c r="P158" s="50"/>
      <c r="Q158" s="61"/>
      <c r="R158" s="66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7"/>
      <c r="AK158" s="3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</row>
    <row r="159" spans="1:51">
      <c r="A159" s="5">
        <f t="shared" si="8"/>
        <v>0</v>
      </c>
      <c r="B159" s="31"/>
      <c r="C159" s="19"/>
      <c r="D159" s="19"/>
      <c r="E159" s="32"/>
      <c r="F159" s="19"/>
      <c r="G159" s="9"/>
      <c r="H159" s="65"/>
      <c r="I159" s="66"/>
      <c r="J159" s="61"/>
      <c r="K159" s="67"/>
      <c r="L159" s="66"/>
      <c r="M159" s="66"/>
      <c r="N159" s="61"/>
      <c r="O159" s="61"/>
      <c r="P159" s="50"/>
      <c r="Q159" s="61"/>
      <c r="R159" s="66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7"/>
      <c r="AK159" s="3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</row>
    <row r="160" spans="1:51">
      <c r="A160" s="5">
        <f t="shared" si="8"/>
        <v>0</v>
      </c>
      <c r="B160" s="31"/>
      <c r="C160" s="19"/>
      <c r="D160" s="19"/>
      <c r="E160" s="32"/>
      <c r="F160" s="19"/>
      <c r="G160" s="9"/>
      <c r="H160" s="65"/>
      <c r="I160" s="66"/>
      <c r="J160" s="61"/>
      <c r="K160" s="67"/>
      <c r="L160" s="66"/>
      <c r="M160" s="66"/>
      <c r="N160" s="61"/>
      <c r="O160" s="61"/>
      <c r="P160" s="50"/>
      <c r="Q160" s="61"/>
      <c r="R160" s="66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7"/>
      <c r="AK160" s="3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</row>
    <row r="161" spans="1:51">
      <c r="A161" s="5">
        <f t="shared" si="8"/>
        <v>0</v>
      </c>
      <c r="B161" s="31"/>
      <c r="C161" s="19"/>
      <c r="D161" s="19"/>
      <c r="E161" s="32"/>
      <c r="F161" s="19"/>
      <c r="G161" s="9"/>
      <c r="H161" s="65"/>
      <c r="I161" s="66"/>
      <c r="J161" s="61"/>
      <c r="K161" s="67"/>
      <c r="L161" s="66"/>
      <c r="M161" s="66"/>
      <c r="N161" s="61"/>
      <c r="O161" s="61"/>
      <c r="P161" s="50"/>
      <c r="Q161" s="61"/>
      <c r="R161" s="66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7"/>
      <c r="AK161" s="3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</row>
    <row r="162" spans="1:51">
      <c r="A162" s="5">
        <f t="shared" si="8"/>
        <v>0</v>
      </c>
      <c r="B162" s="31"/>
      <c r="C162" s="19"/>
      <c r="D162" s="19"/>
      <c r="E162" s="32"/>
      <c r="F162" s="19"/>
      <c r="G162" s="9"/>
      <c r="H162" s="65"/>
      <c r="I162" s="66"/>
      <c r="J162" s="61"/>
      <c r="K162" s="67"/>
      <c r="L162" s="66"/>
      <c r="M162" s="66"/>
      <c r="N162" s="61"/>
      <c r="O162" s="61"/>
      <c r="P162" s="50"/>
      <c r="Q162" s="61"/>
      <c r="R162" s="66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7"/>
      <c r="AK162" s="3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</row>
    <row r="163" spans="1:51">
      <c r="A163" s="5">
        <f t="shared" si="8"/>
        <v>0</v>
      </c>
      <c r="B163" s="31"/>
      <c r="C163" s="19"/>
      <c r="D163" s="19"/>
      <c r="E163" s="32"/>
      <c r="F163" s="19"/>
      <c r="G163" s="9"/>
      <c r="H163" s="65"/>
      <c r="I163" s="66"/>
      <c r="J163" s="61"/>
      <c r="K163" s="67"/>
      <c r="L163" s="66"/>
      <c r="M163" s="66"/>
      <c r="N163" s="61"/>
      <c r="O163" s="61"/>
      <c r="P163" s="50"/>
      <c r="Q163" s="61"/>
      <c r="R163" s="66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7"/>
      <c r="AK163" s="3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</row>
    <row r="164" spans="1:51">
      <c r="A164" s="5">
        <f t="shared" si="8"/>
        <v>0</v>
      </c>
      <c r="B164" s="31"/>
      <c r="C164" s="19"/>
      <c r="D164" s="19"/>
      <c r="E164" s="32"/>
      <c r="F164" s="19"/>
      <c r="G164" s="9"/>
      <c r="H164" s="65"/>
      <c r="I164" s="66"/>
      <c r="J164" s="61"/>
      <c r="K164" s="67"/>
      <c r="L164" s="66"/>
      <c r="M164" s="66"/>
      <c r="N164" s="61"/>
      <c r="O164" s="61"/>
      <c r="P164" s="50"/>
      <c r="Q164" s="61"/>
      <c r="R164" s="66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7"/>
      <c r="AK164" s="3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</row>
    <row r="165" spans="1:51">
      <c r="A165" s="5">
        <f t="shared" si="8"/>
        <v>0</v>
      </c>
      <c r="B165" s="31"/>
      <c r="C165" s="19"/>
      <c r="D165" s="19"/>
      <c r="E165" s="32"/>
      <c r="F165" s="19"/>
      <c r="G165" s="9"/>
      <c r="H165" s="65"/>
      <c r="I165" s="66"/>
      <c r="J165" s="61"/>
      <c r="K165" s="67"/>
      <c r="L165" s="66"/>
      <c r="M165" s="66"/>
      <c r="N165" s="61"/>
      <c r="O165" s="61"/>
      <c r="P165" s="50"/>
      <c r="Q165" s="61"/>
      <c r="R165" s="66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7"/>
      <c r="AK165" s="3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</row>
    <row r="166" spans="1:51">
      <c r="A166" s="5">
        <f t="shared" si="8"/>
        <v>0</v>
      </c>
      <c r="B166" s="31"/>
      <c r="C166" s="19"/>
      <c r="D166" s="19"/>
      <c r="E166" s="32"/>
      <c r="F166" s="19"/>
      <c r="G166" s="9"/>
      <c r="H166" s="65"/>
      <c r="I166" s="66"/>
      <c r="J166" s="61"/>
      <c r="K166" s="67"/>
      <c r="L166" s="66"/>
      <c r="M166" s="66"/>
      <c r="N166" s="61"/>
      <c r="O166" s="61"/>
      <c r="P166" s="50"/>
      <c r="Q166" s="61"/>
      <c r="R166" s="66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7"/>
      <c r="AK166" s="3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</row>
    <row r="167" spans="1:51">
      <c r="A167" s="5">
        <f t="shared" si="8"/>
        <v>0</v>
      </c>
      <c r="B167" s="31"/>
      <c r="C167" s="19"/>
      <c r="D167" s="19"/>
      <c r="E167" s="32"/>
      <c r="F167" s="19"/>
      <c r="G167" s="9"/>
      <c r="H167" s="65"/>
      <c r="I167" s="66"/>
      <c r="J167" s="61"/>
      <c r="K167" s="67"/>
      <c r="L167" s="66"/>
      <c r="M167" s="66"/>
      <c r="N167" s="61"/>
      <c r="O167" s="61"/>
      <c r="P167" s="50"/>
      <c r="Q167" s="61"/>
      <c r="R167" s="66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7"/>
      <c r="AK167" s="3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</row>
    <row r="168" spans="1:51">
      <c r="A168" s="5">
        <f t="shared" si="8"/>
        <v>0</v>
      </c>
      <c r="B168" s="31"/>
      <c r="C168" s="19"/>
      <c r="D168" s="19"/>
      <c r="E168" s="32"/>
      <c r="F168" s="19"/>
      <c r="G168" s="9"/>
      <c r="H168" s="65"/>
      <c r="I168" s="66"/>
      <c r="J168" s="61"/>
      <c r="K168" s="67"/>
      <c r="L168" s="66"/>
      <c r="M168" s="66"/>
      <c r="N168" s="61"/>
      <c r="O168" s="61"/>
      <c r="P168" s="50"/>
      <c r="Q168" s="61"/>
      <c r="R168" s="66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7"/>
      <c r="AK168" s="3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</row>
    <row r="169" spans="1:51">
      <c r="A169" s="5">
        <f t="shared" si="8"/>
        <v>0</v>
      </c>
      <c r="B169" s="31"/>
      <c r="C169" s="19"/>
      <c r="D169" s="19"/>
      <c r="E169" s="32"/>
      <c r="F169" s="19"/>
      <c r="G169" s="9"/>
      <c r="H169" s="65"/>
      <c r="I169" s="66"/>
      <c r="J169" s="61"/>
      <c r="K169" s="67"/>
      <c r="L169" s="66"/>
      <c r="M169" s="66"/>
      <c r="N169" s="61"/>
      <c r="O169" s="61"/>
      <c r="P169" s="50"/>
      <c r="Q169" s="61"/>
      <c r="R169" s="66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7"/>
      <c r="AK169" s="3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</row>
    <row r="170" spans="1:51">
      <c r="A170" s="5">
        <f t="shared" si="8"/>
        <v>0</v>
      </c>
      <c r="B170" s="31"/>
      <c r="C170" s="19"/>
      <c r="D170" s="19"/>
      <c r="E170" s="32"/>
      <c r="F170" s="19"/>
      <c r="G170" s="9"/>
      <c r="H170" s="65"/>
      <c r="I170" s="66"/>
      <c r="J170" s="61"/>
      <c r="K170" s="67"/>
      <c r="L170" s="66"/>
      <c r="M170" s="66"/>
      <c r="N170" s="61"/>
      <c r="O170" s="61"/>
      <c r="P170" s="50"/>
      <c r="Q170" s="61"/>
      <c r="R170" s="66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7"/>
      <c r="AK170" s="3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</row>
    <row r="171" spans="1:51">
      <c r="A171" s="5">
        <f t="shared" si="8"/>
        <v>0</v>
      </c>
      <c r="B171" s="31"/>
      <c r="C171" s="19"/>
      <c r="D171" s="19"/>
      <c r="E171" s="32"/>
      <c r="F171" s="19"/>
      <c r="G171" s="9"/>
      <c r="H171" s="65"/>
      <c r="I171" s="66"/>
      <c r="J171" s="61"/>
      <c r="K171" s="67"/>
      <c r="L171" s="66"/>
      <c r="M171" s="66"/>
      <c r="N171" s="61"/>
      <c r="O171" s="61"/>
      <c r="P171" s="50"/>
      <c r="Q171" s="61"/>
      <c r="R171" s="66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7"/>
      <c r="AK171" s="3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</row>
    <row r="172" spans="1:51">
      <c r="A172" s="5">
        <f t="shared" si="8"/>
        <v>0</v>
      </c>
      <c r="B172" s="31"/>
      <c r="C172" s="19"/>
      <c r="D172" s="19"/>
      <c r="E172" s="32"/>
      <c r="F172" s="19"/>
      <c r="G172" s="9"/>
      <c r="H172" s="65"/>
      <c r="I172" s="66"/>
      <c r="J172" s="61"/>
      <c r="K172" s="67"/>
      <c r="L172" s="66"/>
      <c r="M172" s="66"/>
      <c r="N172" s="61"/>
      <c r="O172" s="61"/>
      <c r="P172" s="50"/>
      <c r="Q172" s="61"/>
      <c r="R172" s="66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7"/>
      <c r="AK172" s="3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</row>
    <row r="173" spans="1:51">
      <c r="A173" s="5">
        <f t="shared" si="8"/>
        <v>0</v>
      </c>
      <c r="B173" s="31"/>
      <c r="C173" s="19"/>
      <c r="D173" s="19"/>
      <c r="E173" s="32"/>
      <c r="F173" s="19"/>
      <c r="G173" s="9"/>
      <c r="H173" s="65"/>
      <c r="I173" s="66"/>
      <c r="J173" s="61"/>
      <c r="K173" s="67"/>
      <c r="L173" s="66"/>
      <c r="M173" s="66"/>
      <c r="N173" s="61"/>
      <c r="O173" s="61"/>
      <c r="P173" s="50"/>
      <c r="Q173" s="61"/>
      <c r="R173" s="66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7"/>
      <c r="AK173" s="3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</row>
    <row r="174" spans="1:51">
      <c r="A174" s="5">
        <f t="shared" si="8"/>
        <v>0</v>
      </c>
      <c r="B174" s="31"/>
      <c r="C174" s="19"/>
      <c r="D174" s="19"/>
      <c r="E174" s="32"/>
      <c r="F174" s="19"/>
      <c r="G174" s="9"/>
      <c r="H174" s="65"/>
      <c r="I174" s="66"/>
      <c r="J174" s="61"/>
      <c r="K174" s="67"/>
      <c r="L174" s="66"/>
      <c r="M174" s="66"/>
      <c r="N174" s="61"/>
      <c r="O174" s="61"/>
      <c r="P174" s="50"/>
      <c r="Q174" s="61"/>
      <c r="R174" s="66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7"/>
      <c r="AK174" s="3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</row>
    <row r="175" spans="1:51">
      <c r="A175" s="5">
        <f t="shared" si="8"/>
        <v>0</v>
      </c>
      <c r="B175" s="31"/>
      <c r="C175" s="19"/>
      <c r="D175" s="19"/>
      <c r="E175" s="32"/>
      <c r="F175" s="19"/>
      <c r="G175" s="9"/>
      <c r="H175" s="65"/>
      <c r="I175" s="66"/>
      <c r="J175" s="61"/>
      <c r="K175" s="67"/>
      <c r="L175" s="66"/>
      <c r="M175" s="66"/>
      <c r="N175" s="61"/>
      <c r="O175" s="61"/>
      <c r="P175" s="50"/>
      <c r="Q175" s="61"/>
      <c r="R175" s="66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7"/>
      <c r="AK175" s="3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</row>
    <row r="176" spans="1:51">
      <c r="A176" s="5">
        <f t="shared" si="8"/>
        <v>0</v>
      </c>
      <c r="B176" s="31"/>
      <c r="C176" s="19"/>
      <c r="D176" s="19"/>
      <c r="E176" s="32"/>
      <c r="F176" s="19"/>
      <c r="G176" s="9"/>
      <c r="H176" s="65"/>
      <c r="I176" s="66"/>
      <c r="J176" s="61"/>
      <c r="K176" s="67"/>
      <c r="L176" s="66"/>
      <c r="M176" s="66"/>
      <c r="N176" s="61"/>
      <c r="O176" s="61"/>
      <c r="P176" s="50"/>
      <c r="Q176" s="61"/>
      <c r="R176" s="66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7"/>
      <c r="AK176" s="3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</row>
    <row r="177" spans="1:51">
      <c r="A177" s="5">
        <f t="shared" si="8"/>
        <v>0</v>
      </c>
      <c r="B177" s="31"/>
      <c r="C177" s="19"/>
      <c r="D177" s="19"/>
      <c r="E177" s="32"/>
      <c r="F177" s="19"/>
      <c r="G177" s="9"/>
      <c r="H177" s="65"/>
      <c r="I177" s="66"/>
      <c r="J177" s="61"/>
      <c r="K177" s="67"/>
      <c r="L177" s="66"/>
      <c r="M177" s="66"/>
      <c r="N177" s="61"/>
      <c r="O177" s="61"/>
      <c r="P177" s="50"/>
      <c r="Q177" s="61"/>
      <c r="R177" s="66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7"/>
      <c r="AK177" s="3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</row>
    <row r="178" spans="1:51">
      <c r="A178" s="5">
        <f t="shared" si="8"/>
        <v>0</v>
      </c>
      <c r="B178" s="31"/>
      <c r="C178" s="19"/>
      <c r="D178" s="19"/>
      <c r="E178" s="32"/>
      <c r="F178" s="19"/>
      <c r="G178" s="9"/>
      <c r="H178" s="65"/>
      <c r="I178" s="66"/>
      <c r="J178" s="61"/>
      <c r="K178" s="67"/>
      <c r="L178" s="66"/>
      <c r="M178" s="66"/>
      <c r="N178" s="61"/>
      <c r="O178" s="61"/>
      <c r="P178" s="50"/>
      <c r="Q178" s="61"/>
      <c r="R178" s="66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7"/>
      <c r="AK178" s="3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</row>
    <row r="179" spans="1:51">
      <c r="A179" s="5">
        <f t="shared" si="8"/>
        <v>0</v>
      </c>
      <c r="B179" s="31"/>
      <c r="C179" s="19"/>
      <c r="D179" s="19"/>
      <c r="E179" s="32"/>
      <c r="F179" s="19"/>
      <c r="G179" s="9"/>
      <c r="H179" s="65"/>
      <c r="I179" s="66"/>
      <c r="J179" s="61"/>
      <c r="K179" s="67"/>
      <c r="L179" s="66"/>
      <c r="M179" s="66"/>
      <c r="N179" s="61"/>
      <c r="O179" s="61"/>
      <c r="P179" s="50"/>
      <c r="Q179" s="61"/>
      <c r="R179" s="66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7"/>
      <c r="AK179" s="3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</row>
    <row r="180" spans="1:51">
      <c r="A180" s="5">
        <f t="shared" si="8"/>
        <v>0</v>
      </c>
      <c r="B180" s="31"/>
      <c r="C180" s="19"/>
      <c r="D180" s="19"/>
      <c r="E180" s="32"/>
      <c r="F180" s="19"/>
      <c r="G180" s="9"/>
      <c r="H180" s="65"/>
      <c r="I180" s="66"/>
      <c r="J180" s="61"/>
      <c r="K180" s="67"/>
      <c r="L180" s="66"/>
      <c r="M180" s="66"/>
      <c r="N180" s="61"/>
      <c r="O180" s="61"/>
      <c r="P180" s="50"/>
      <c r="Q180" s="61"/>
      <c r="R180" s="66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7"/>
      <c r="AK180" s="3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</row>
    <row r="181" spans="1:51">
      <c r="A181" s="5">
        <f t="shared" si="8"/>
        <v>0</v>
      </c>
      <c r="B181" s="31"/>
      <c r="C181" s="19"/>
      <c r="D181" s="19"/>
      <c r="E181" s="32"/>
      <c r="F181" s="19"/>
      <c r="G181" s="9"/>
      <c r="H181" s="65"/>
      <c r="I181" s="66"/>
      <c r="J181" s="61"/>
      <c r="K181" s="67"/>
      <c r="L181" s="66"/>
      <c r="M181" s="66"/>
      <c r="N181" s="61"/>
      <c r="O181" s="61"/>
      <c r="P181" s="50"/>
      <c r="Q181" s="61"/>
      <c r="R181" s="66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7"/>
      <c r="AK181" s="3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</row>
    <row r="182" spans="1:51">
      <c r="A182" s="5">
        <f t="shared" si="8"/>
        <v>0</v>
      </c>
      <c r="B182" s="31"/>
      <c r="C182" s="19"/>
      <c r="D182" s="19"/>
      <c r="E182" s="32"/>
      <c r="F182" s="19"/>
      <c r="G182" s="9"/>
      <c r="H182" s="65"/>
      <c r="I182" s="66"/>
      <c r="J182" s="61"/>
      <c r="K182" s="67"/>
      <c r="L182" s="66"/>
      <c r="M182" s="66"/>
      <c r="N182" s="61"/>
      <c r="O182" s="61"/>
      <c r="P182" s="50"/>
      <c r="Q182" s="61"/>
      <c r="R182" s="66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7"/>
      <c r="AK182" s="3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</row>
    <row r="183" spans="1:51">
      <c r="A183" s="5">
        <f t="shared" si="8"/>
        <v>0</v>
      </c>
      <c r="B183" s="31"/>
      <c r="C183" s="19"/>
      <c r="D183" s="19"/>
      <c r="E183" s="32"/>
      <c r="F183" s="19"/>
      <c r="G183" s="9"/>
      <c r="H183" s="65"/>
      <c r="I183" s="66"/>
      <c r="J183" s="61"/>
      <c r="K183" s="67"/>
      <c r="L183" s="66"/>
      <c r="M183" s="66"/>
      <c r="N183" s="61"/>
      <c r="O183" s="61"/>
      <c r="P183" s="50"/>
      <c r="Q183" s="61"/>
      <c r="R183" s="66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7"/>
      <c r="AK183" s="3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</row>
    <row r="184" spans="1:51">
      <c r="A184" s="5">
        <f t="shared" si="8"/>
        <v>0</v>
      </c>
      <c r="B184" s="31"/>
      <c r="C184" s="19"/>
      <c r="D184" s="19"/>
      <c r="E184" s="32"/>
      <c r="F184" s="19"/>
      <c r="G184" s="9"/>
      <c r="H184" s="65"/>
      <c r="I184" s="66"/>
      <c r="J184" s="61"/>
      <c r="K184" s="67"/>
      <c r="L184" s="66"/>
      <c r="M184" s="66"/>
      <c r="N184" s="61"/>
      <c r="O184" s="61"/>
      <c r="P184" s="50"/>
      <c r="Q184" s="61"/>
      <c r="R184" s="66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7"/>
      <c r="AK184" s="3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</row>
    <row r="185" spans="1:51">
      <c r="A185" s="5">
        <f t="shared" si="8"/>
        <v>0</v>
      </c>
      <c r="B185" s="31"/>
      <c r="C185" s="19"/>
      <c r="D185" s="19"/>
      <c r="E185" s="32"/>
      <c r="F185" s="19"/>
      <c r="G185" s="9"/>
      <c r="H185" s="65"/>
      <c r="I185" s="66"/>
      <c r="J185" s="61"/>
      <c r="K185" s="67"/>
      <c r="L185" s="66"/>
      <c r="M185" s="66"/>
      <c r="N185" s="61"/>
      <c r="O185" s="61"/>
      <c r="P185" s="50"/>
      <c r="Q185" s="61"/>
      <c r="R185" s="66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7"/>
      <c r="AK185" s="3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</row>
    <row r="186" spans="1:51">
      <c r="A186" s="5">
        <f t="shared" si="8"/>
        <v>0</v>
      </c>
      <c r="B186" s="31"/>
      <c r="C186" s="19"/>
      <c r="D186" s="19"/>
      <c r="E186" s="32"/>
      <c r="F186" s="19"/>
      <c r="G186" s="9"/>
      <c r="H186" s="65"/>
      <c r="I186" s="66"/>
      <c r="J186" s="61"/>
      <c r="K186" s="67"/>
      <c r="L186" s="66"/>
      <c r="M186" s="66"/>
      <c r="N186" s="61"/>
      <c r="O186" s="61"/>
      <c r="P186" s="50"/>
      <c r="Q186" s="61"/>
      <c r="R186" s="66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7"/>
      <c r="AK186" s="3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</row>
    <row r="187" spans="1:51">
      <c r="A187" s="5">
        <f t="shared" si="8"/>
        <v>0</v>
      </c>
      <c r="B187" s="31"/>
      <c r="C187" s="19"/>
      <c r="D187" s="19"/>
      <c r="E187" s="32"/>
      <c r="F187" s="19"/>
      <c r="G187" s="9"/>
      <c r="H187" s="65"/>
      <c r="I187" s="66"/>
      <c r="J187" s="61"/>
      <c r="K187" s="67"/>
      <c r="L187" s="66"/>
      <c r="M187" s="66"/>
      <c r="N187" s="61"/>
      <c r="O187" s="61"/>
      <c r="P187" s="50"/>
      <c r="Q187" s="61"/>
      <c r="R187" s="66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7"/>
      <c r="AK187" s="3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</row>
    <row r="188" spans="1:51">
      <c r="A188" s="5">
        <f t="shared" si="8"/>
        <v>0</v>
      </c>
      <c r="B188" s="31"/>
      <c r="C188" s="19"/>
      <c r="D188" s="19"/>
      <c r="E188" s="32"/>
      <c r="F188" s="19"/>
      <c r="G188" s="9"/>
      <c r="H188" s="65"/>
      <c r="I188" s="66"/>
      <c r="J188" s="61"/>
      <c r="K188" s="67"/>
      <c r="L188" s="66"/>
      <c r="M188" s="66"/>
      <c r="N188" s="61"/>
      <c r="O188" s="61"/>
      <c r="P188" s="50"/>
      <c r="Q188" s="61"/>
      <c r="R188" s="66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7"/>
      <c r="AK188" s="3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</row>
    <row r="189" spans="1:51">
      <c r="A189" s="5">
        <f t="shared" si="8"/>
        <v>0</v>
      </c>
      <c r="B189" s="31"/>
      <c r="C189" s="19"/>
      <c r="D189" s="19"/>
      <c r="E189" s="32"/>
      <c r="F189" s="19"/>
      <c r="G189" s="9"/>
      <c r="H189" s="65"/>
      <c r="I189" s="66"/>
      <c r="J189" s="61"/>
      <c r="K189" s="67"/>
      <c r="L189" s="66"/>
      <c r="M189" s="66"/>
      <c r="N189" s="61"/>
      <c r="O189" s="61"/>
      <c r="P189" s="50"/>
      <c r="Q189" s="61"/>
      <c r="R189" s="66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7"/>
      <c r="AK189" s="3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</row>
    <row r="190" spans="1:51">
      <c r="A190" s="5">
        <f t="shared" si="8"/>
        <v>0</v>
      </c>
      <c r="B190" s="31"/>
      <c r="C190" s="19"/>
      <c r="D190" s="19"/>
      <c r="E190" s="32"/>
      <c r="F190" s="19"/>
      <c r="G190" s="9"/>
      <c r="H190" s="65"/>
      <c r="I190" s="66"/>
      <c r="J190" s="61"/>
      <c r="K190" s="67"/>
      <c r="L190" s="66"/>
      <c r="M190" s="66"/>
      <c r="N190" s="61"/>
      <c r="O190" s="61"/>
      <c r="P190" s="50"/>
      <c r="Q190" s="61"/>
      <c r="R190" s="66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7"/>
      <c r="AK190" s="3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</row>
    <row r="191" spans="1:51">
      <c r="A191" s="5">
        <f t="shared" si="8"/>
        <v>0</v>
      </c>
      <c r="B191" s="31"/>
      <c r="C191" s="19"/>
      <c r="D191" s="19"/>
      <c r="E191" s="32"/>
      <c r="F191" s="19"/>
      <c r="G191" s="9"/>
      <c r="H191" s="65"/>
      <c r="I191" s="66"/>
      <c r="J191" s="61"/>
      <c r="K191" s="67"/>
      <c r="L191" s="66"/>
      <c r="M191" s="66"/>
      <c r="N191" s="61"/>
      <c r="O191" s="61"/>
      <c r="P191" s="50"/>
      <c r="Q191" s="61"/>
      <c r="R191" s="66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7"/>
      <c r="AK191" s="3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</row>
    <row r="192" spans="1:51">
      <c r="A192" s="5">
        <f t="shared" si="8"/>
        <v>0</v>
      </c>
      <c r="B192" s="31"/>
      <c r="C192" s="19"/>
      <c r="D192" s="19"/>
      <c r="E192" s="32"/>
      <c r="F192" s="19"/>
      <c r="G192" s="9"/>
      <c r="H192" s="65"/>
      <c r="I192" s="66"/>
      <c r="J192" s="61"/>
      <c r="K192" s="67"/>
      <c r="L192" s="66"/>
      <c r="M192" s="66"/>
      <c r="N192" s="61"/>
      <c r="O192" s="61"/>
      <c r="P192" s="50"/>
      <c r="Q192" s="61"/>
      <c r="R192" s="66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7"/>
      <c r="AK192" s="3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</row>
    <row r="193" spans="1:51">
      <c r="A193" s="5">
        <f t="shared" si="8"/>
        <v>0</v>
      </c>
      <c r="B193" s="31"/>
      <c r="C193" s="19"/>
      <c r="D193" s="19"/>
      <c r="E193" s="32"/>
      <c r="F193" s="19"/>
      <c r="G193" s="9"/>
      <c r="H193" s="65"/>
      <c r="I193" s="66"/>
      <c r="J193" s="61"/>
      <c r="K193" s="67"/>
      <c r="L193" s="66"/>
      <c r="M193" s="66"/>
      <c r="N193" s="61"/>
      <c r="O193" s="61"/>
      <c r="P193" s="50"/>
      <c r="Q193" s="61"/>
      <c r="R193" s="66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7"/>
      <c r="AK193" s="3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</row>
    <row r="194" spans="1:51">
      <c r="A194" s="5">
        <f t="shared" si="8"/>
        <v>0</v>
      </c>
      <c r="B194" s="31"/>
      <c r="C194" s="19"/>
      <c r="D194" s="19"/>
      <c r="E194" s="32"/>
      <c r="F194" s="19"/>
      <c r="G194" s="9"/>
      <c r="H194" s="65"/>
      <c r="I194" s="66"/>
      <c r="J194" s="61"/>
      <c r="K194" s="67"/>
      <c r="L194" s="66"/>
      <c r="M194" s="66"/>
      <c r="N194" s="61"/>
      <c r="O194" s="61"/>
      <c r="P194" s="50"/>
      <c r="Q194" s="61"/>
      <c r="R194" s="66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7"/>
      <c r="AK194" s="3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</row>
    <row r="195" spans="1:51">
      <c r="A195" s="5">
        <f t="shared" si="8"/>
        <v>0</v>
      </c>
      <c r="B195" s="31"/>
      <c r="C195" s="19"/>
      <c r="D195" s="19"/>
      <c r="E195" s="32"/>
      <c r="F195" s="19"/>
      <c r="G195" s="9"/>
      <c r="H195" s="65"/>
      <c r="I195" s="66"/>
      <c r="J195" s="61"/>
      <c r="K195" s="67"/>
      <c r="L195" s="66"/>
      <c r="M195" s="66"/>
      <c r="N195" s="61"/>
      <c r="O195" s="61"/>
      <c r="P195" s="50"/>
      <c r="Q195" s="61"/>
      <c r="R195" s="66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7"/>
      <c r="AK195" s="3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</row>
    <row r="196" spans="1:51">
      <c r="A196" s="5">
        <f t="shared" si="8"/>
        <v>0</v>
      </c>
      <c r="B196" s="31"/>
      <c r="C196" s="19"/>
      <c r="D196" s="19"/>
      <c r="E196" s="32"/>
      <c r="F196" s="19"/>
      <c r="G196" s="9"/>
      <c r="H196" s="65"/>
      <c r="I196" s="66"/>
      <c r="J196" s="61"/>
      <c r="K196" s="67"/>
      <c r="L196" s="66"/>
      <c r="M196" s="66"/>
      <c r="N196" s="61"/>
      <c r="O196" s="61"/>
      <c r="P196" s="50"/>
      <c r="Q196" s="61"/>
      <c r="R196" s="66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7"/>
      <c r="AK196" s="3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</row>
    <row r="197" spans="1:51">
      <c r="A197" s="5">
        <f t="shared" si="8"/>
        <v>0</v>
      </c>
      <c r="B197" s="31"/>
      <c r="C197" s="19"/>
      <c r="D197" s="19"/>
      <c r="E197" s="32"/>
      <c r="F197" s="19"/>
      <c r="G197" s="9"/>
      <c r="H197" s="65"/>
      <c r="I197" s="66"/>
      <c r="J197" s="61"/>
      <c r="K197" s="67"/>
      <c r="L197" s="66"/>
      <c r="M197" s="66"/>
      <c r="N197" s="61"/>
      <c r="O197" s="61"/>
      <c r="P197" s="50"/>
      <c r="Q197" s="61"/>
      <c r="R197" s="66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7"/>
      <c r="AK197" s="3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</row>
    <row r="198" spans="1:51">
      <c r="A198" s="5">
        <f t="shared" si="8"/>
        <v>0</v>
      </c>
      <c r="B198" s="31"/>
      <c r="C198" s="19"/>
      <c r="D198" s="19"/>
      <c r="E198" s="32"/>
      <c r="F198" s="19"/>
      <c r="G198" s="9"/>
      <c r="H198" s="65"/>
      <c r="I198" s="66"/>
      <c r="J198" s="61"/>
      <c r="K198" s="67"/>
      <c r="L198" s="66"/>
      <c r="M198" s="66"/>
      <c r="N198" s="61"/>
      <c r="O198" s="61"/>
      <c r="P198" s="50"/>
      <c r="Q198" s="61"/>
      <c r="R198" s="66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7"/>
      <c r="AK198" s="3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</row>
    <row r="199" spans="1:51">
      <c r="A199" s="5">
        <f t="shared" si="8"/>
        <v>0</v>
      </c>
      <c r="B199" s="31"/>
      <c r="C199" s="19"/>
      <c r="D199" s="19"/>
      <c r="E199" s="32"/>
      <c r="F199" s="19"/>
      <c r="G199" s="9"/>
      <c r="H199" s="65"/>
      <c r="I199" s="66"/>
      <c r="J199" s="61"/>
      <c r="K199" s="67"/>
      <c r="L199" s="66"/>
      <c r="M199" s="66"/>
      <c r="N199" s="61"/>
      <c r="O199" s="61"/>
      <c r="P199" s="50"/>
      <c r="Q199" s="61"/>
      <c r="R199" s="66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7"/>
      <c r="AK199" s="3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</row>
    <row r="200" spans="1:51">
      <c r="A200" s="5">
        <f t="shared" si="8"/>
        <v>0</v>
      </c>
      <c r="B200" s="31"/>
      <c r="C200" s="19"/>
      <c r="D200" s="19"/>
      <c r="E200" s="32"/>
      <c r="F200" s="19"/>
      <c r="G200" s="9"/>
      <c r="H200" s="65"/>
      <c r="I200" s="66"/>
      <c r="J200" s="61"/>
      <c r="K200" s="67"/>
      <c r="L200" s="66"/>
      <c r="M200" s="66"/>
      <c r="N200" s="61"/>
      <c r="O200" s="61"/>
      <c r="P200" s="50"/>
      <c r="Q200" s="61"/>
      <c r="R200" s="66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7"/>
      <c r="AK200" s="3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</row>
    <row r="201" spans="1:51">
      <c r="A201" s="5">
        <f t="shared" si="8"/>
        <v>0</v>
      </c>
      <c r="B201" s="31"/>
      <c r="C201" s="19"/>
      <c r="D201" s="19"/>
      <c r="E201" s="32"/>
      <c r="F201" s="19"/>
      <c r="G201" s="9"/>
      <c r="H201" s="65"/>
      <c r="I201" s="66"/>
      <c r="J201" s="61"/>
      <c r="K201" s="67"/>
      <c r="L201" s="66"/>
      <c r="M201" s="66"/>
      <c r="N201" s="61"/>
      <c r="O201" s="61"/>
      <c r="P201" s="50"/>
      <c r="Q201" s="61"/>
      <c r="R201" s="66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7"/>
      <c r="AK201" s="3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</row>
    <row r="202" spans="1:51">
      <c r="A202" s="5">
        <f t="shared" si="8"/>
        <v>0</v>
      </c>
      <c r="B202" s="31"/>
      <c r="C202" s="19"/>
      <c r="D202" s="19"/>
      <c r="E202" s="32"/>
      <c r="F202" s="19"/>
      <c r="G202" s="9"/>
      <c r="H202" s="65"/>
      <c r="I202" s="66"/>
      <c r="J202" s="61"/>
      <c r="K202" s="67"/>
      <c r="L202" s="66"/>
      <c r="M202" s="66"/>
      <c r="N202" s="61"/>
      <c r="O202" s="61"/>
      <c r="P202" s="50"/>
      <c r="Q202" s="61"/>
      <c r="R202" s="66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7"/>
      <c r="AK202" s="3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</row>
    <row r="203" spans="1:51">
      <c r="A203" s="5">
        <f t="shared" si="8"/>
        <v>0</v>
      </c>
      <c r="B203" s="31"/>
      <c r="C203" s="19"/>
      <c r="D203" s="19"/>
      <c r="E203" s="32"/>
      <c r="F203" s="19"/>
      <c r="G203" s="9"/>
      <c r="H203" s="65"/>
      <c r="I203" s="66"/>
      <c r="J203" s="61"/>
      <c r="K203" s="67"/>
      <c r="L203" s="66"/>
      <c r="M203" s="66"/>
      <c r="N203" s="61"/>
      <c r="O203" s="61"/>
      <c r="P203" s="50"/>
      <c r="Q203" s="61"/>
      <c r="R203" s="66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7"/>
      <c r="AK203" s="3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</row>
    <row r="204" spans="1:51">
      <c r="A204" s="5">
        <f t="shared" si="8"/>
        <v>0</v>
      </c>
      <c r="B204" s="31"/>
      <c r="C204" s="19"/>
      <c r="D204" s="19"/>
      <c r="E204" s="32"/>
      <c r="F204" s="19"/>
      <c r="G204" s="9"/>
      <c r="H204" s="65"/>
      <c r="I204" s="66"/>
      <c r="J204" s="61"/>
      <c r="K204" s="67"/>
      <c r="L204" s="66"/>
      <c r="M204" s="66"/>
      <c r="N204" s="61"/>
      <c r="O204" s="61"/>
      <c r="P204" s="50"/>
      <c r="Q204" s="61"/>
      <c r="R204" s="66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7"/>
      <c r="AK204" s="3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</row>
    <row r="205" spans="1:51">
      <c r="A205" s="5">
        <f t="shared" si="8"/>
        <v>0</v>
      </c>
      <c r="B205" s="31"/>
      <c r="C205" s="19"/>
      <c r="D205" s="19"/>
      <c r="E205" s="32"/>
      <c r="F205" s="19"/>
      <c r="G205" s="9"/>
      <c r="H205" s="65"/>
      <c r="I205" s="66"/>
      <c r="J205" s="61"/>
      <c r="K205" s="67"/>
      <c r="L205" s="66"/>
      <c r="M205" s="66"/>
      <c r="N205" s="61"/>
      <c r="O205" s="61"/>
      <c r="P205" s="50"/>
      <c r="Q205" s="61"/>
      <c r="R205" s="66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7"/>
      <c r="AK205" s="3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</row>
    <row r="206" spans="1:51">
      <c r="A206" s="5">
        <f t="shared" si="8"/>
        <v>0</v>
      </c>
      <c r="B206" s="31"/>
      <c r="C206" s="19"/>
      <c r="D206" s="19"/>
      <c r="E206" s="32"/>
      <c r="F206" s="19"/>
      <c r="G206" s="9"/>
      <c r="H206" s="65"/>
      <c r="I206" s="66"/>
      <c r="J206" s="61"/>
      <c r="K206" s="67"/>
      <c r="L206" s="66"/>
      <c r="M206" s="66"/>
      <c r="N206" s="61"/>
      <c r="O206" s="61"/>
      <c r="P206" s="50"/>
      <c r="Q206" s="61"/>
      <c r="R206" s="66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7"/>
      <c r="AK206" s="3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</row>
    <row r="207" spans="1:51">
      <c r="A207" s="5">
        <f t="shared" si="8"/>
        <v>0</v>
      </c>
      <c r="B207" s="31"/>
      <c r="C207" s="19"/>
      <c r="D207" s="19"/>
      <c r="E207" s="32"/>
      <c r="F207" s="19"/>
      <c r="G207" s="9"/>
      <c r="H207" s="65"/>
      <c r="I207" s="66"/>
      <c r="J207" s="61"/>
      <c r="K207" s="67"/>
      <c r="L207" s="66"/>
      <c r="M207" s="66"/>
      <c r="N207" s="61"/>
      <c r="O207" s="61"/>
      <c r="P207" s="50"/>
      <c r="Q207" s="61"/>
      <c r="R207" s="66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7"/>
      <c r="AK207" s="3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</row>
    <row r="208" spans="1:51">
      <c r="A208" s="5">
        <f t="shared" si="8"/>
        <v>0</v>
      </c>
      <c r="B208" s="31"/>
      <c r="C208" s="19"/>
      <c r="D208" s="19"/>
      <c r="E208" s="32"/>
      <c r="F208" s="19"/>
      <c r="G208" s="9"/>
      <c r="H208" s="65"/>
      <c r="I208" s="66"/>
      <c r="J208" s="61"/>
      <c r="K208" s="67"/>
      <c r="L208" s="66"/>
      <c r="M208" s="66"/>
      <c r="N208" s="61"/>
      <c r="O208" s="61"/>
      <c r="P208" s="50"/>
      <c r="Q208" s="61"/>
      <c r="R208" s="66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7"/>
      <c r="AK208" s="3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</row>
    <row r="209" spans="1:51">
      <c r="A209" s="5">
        <f t="shared" si="8"/>
        <v>0</v>
      </c>
      <c r="B209" s="31"/>
      <c r="C209" s="19"/>
      <c r="D209" s="19"/>
      <c r="E209" s="32"/>
      <c r="F209" s="19"/>
      <c r="G209" s="9"/>
      <c r="H209" s="65"/>
      <c r="I209" s="66"/>
      <c r="J209" s="61"/>
      <c r="K209" s="67"/>
      <c r="L209" s="66"/>
      <c r="M209" s="66"/>
      <c r="N209" s="61"/>
      <c r="O209" s="61"/>
      <c r="P209" s="50"/>
      <c r="Q209" s="61"/>
      <c r="R209" s="66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7"/>
      <c r="AK209" s="3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</row>
    <row r="210" spans="1:51">
      <c r="A210" s="5">
        <f t="shared" si="8"/>
        <v>0</v>
      </c>
      <c r="B210" s="31"/>
      <c r="C210" s="19"/>
      <c r="D210" s="19"/>
      <c r="E210" s="32"/>
      <c r="F210" s="19"/>
      <c r="G210" s="9"/>
      <c r="H210" s="65"/>
      <c r="I210" s="66"/>
      <c r="J210" s="61"/>
      <c r="K210" s="67"/>
      <c r="L210" s="66"/>
      <c r="M210" s="66"/>
      <c r="N210" s="61"/>
      <c r="O210" s="61"/>
      <c r="P210" s="50"/>
      <c r="Q210" s="61"/>
      <c r="R210" s="66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7"/>
      <c r="AK210" s="3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</row>
    <row r="211" spans="1:51">
      <c r="A211" s="5">
        <f t="shared" si="8"/>
        <v>0</v>
      </c>
      <c r="B211" s="31"/>
      <c r="C211" s="19"/>
      <c r="D211" s="19"/>
      <c r="E211" s="32"/>
      <c r="F211" s="19"/>
      <c r="G211" s="9"/>
      <c r="H211" s="65"/>
      <c r="I211" s="66"/>
      <c r="J211" s="61"/>
      <c r="K211" s="67"/>
      <c r="L211" s="66"/>
      <c r="M211" s="66"/>
      <c r="N211" s="61"/>
      <c r="O211" s="61"/>
      <c r="P211" s="50"/>
      <c r="Q211" s="61"/>
      <c r="R211" s="66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7"/>
      <c r="AK211" s="3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</row>
    <row r="212" spans="1:51">
      <c r="A212" s="5">
        <f t="shared" si="8"/>
        <v>0</v>
      </c>
      <c r="B212" s="31"/>
      <c r="C212" s="19"/>
      <c r="D212" s="19"/>
      <c r="E212" s="32"/>
      <c r="F212" s="19"/>
      <c r="G212" s="9"/>
      <c r="H212" s="65"/>
      <c r="I212" s="66"/>
      <c r="J212" s="61"/>
      <c r="K212" s="67"/>
      <c r="L212" s="66"/>
      <c r="M212" s="66"/>
      <c r="N212" s="61"/>
      <c r="O212" s="61"/>
      <c r="P212" s="50"/>
      <c r="Q212" s="61"/>
      <c r="R212" s="66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7"/>
      <c r="AK212" s="3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</row>
    <row r="213" spans="1:51">
      <c r="A213" s="5">
        <f t="shared" si="8"/>
        <v>0</v>
      </c>
      <c r="B213" s="31"/>
      <c r="C213" s="19"/>
      <c r="D213" s="19"/>
      <c r="E213" s="32"/>
      <c r="F213" s="19"/>
      <c r="G213" s="9"/>
      <c r="H213" s="65"/>
      <c r="I213" s="66"/>
      <c r="J213" s="61"/>
      <c r="K213" s="67"/>
      <c r="L213" s="66"/>
      <c r="M213" s="66"/>
      <c r="N213" s="61"/>
      <c r="O213" s="61"/>
      <c r="P213" s="50"/>
      <c r="Q213" s="61"/>
      <c r="R213" s="66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7"/>
      <c r="AK213" s="3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</row>
    <row r="214" spans="1:51">
      <c r="A214" s="5">
        <f t="shared" si="8"/>
        <v>0</v>
      </c>
      <c r="B214" s="31"/>
      <c r="C214" s="19"/>
      <c r="D214" s="19"/>
      <c r="E214" s="32"/>
      <c r="F214" s="19"/>
      <c r="G214" s="9"/>
      <c r="H214" s="65"/>
      <c r="I214" s="66"/>
      <c r="J214" s="61"/>
      <c r="K214" s="67"/>
      <c r="L214" s="66"/>
      <c r="M214" s="66"/>
      <c r="N214" s="61"/>
      <c r="O214" s="61"/>
      <c r="P214" s="50"/>
      <c r="Q214" s="61"/>
      <c r="R214" s="66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7"/>
      <c r="AK214" s="3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</row>
    <row r="215" spans="1:51">
      <c r="A215" s="5">
        <f t="shared" si="8"/>
        <v>0</v>
      </c>
      <c r="B215" s="31"/>
      <c r="C215" s="19"/>
      <c r="D215" s="19"/>
      <c r="E215" s="32"/>
      <c r="F215" s="19"/>
      <c r="G215" s="9"/>
      <c r="H215" s="65"/>
      <c r="I215" s="66"/>
      <c r="J215" s="61"/>
      <c r="K215" s="67"/>
      <c r="L215" s="66"/>
      <c r="M215" s="66"/>
      <c r="N215" s="61"/>
      <c r="O215" s="61"/>
      <c r="P215" s="50"/>
      <c r="Q215" s="61"/>
      <c r="R215" s="66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7"/>
      <c r="AK215" s="3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</row>
    <row r="216" spans="1:51">
      <c r="A216" s="5">
        <f t="shared" si="8"/>
        <v>0</v>
      </c>
      <c r="B216" s="31"/>
      <c r="C216" s="19"/>
      <c r="D216" s="19"/>
      <c r="E216" s="32"/>
      <c r="F216" s="19"/>
      <c r="G216" s="9"/>
      <c r="H216" s="65"/>
      <c r="I216" s="66"/>
      <c r="J216" s="61"/>
      <c r="K216" s="67"/>
      <c r="L216" s="66"/>
      <c r="M216" s="66"/>
      <c r="N216" s="61"/>
      <c r="O216" s="61"/>
      <c r="P216" s="50"/>
      <c r="Q216" s="61"/>
      <c r="R216" s="66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7"/>
      <c r="AK216" s="3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</row>
    <row r="217" spans="1:51">
      <c r="A217" s="5">
        <f t="shared" si="8"/>
        <v>0</v>
      </c>
      <c r="B217" s="31"/>
      <c r="C217" s="19"/>
      <c r="D217" s="19"/>
      <c r="E217" s="32"/>
      <c r="F217" s="19"/>
      <c r="G217" s="9"/>
      <c r="H217" s="65"/>
      <c r="I217" s="66"/>
      <c r="J217" s="61"/>
      <c r="K217" s="67"/>
      <c r="L217" s="66"/>
      <c r="M217" s="66"/>
      <c r="N217" s="61"/>
      <c r="O217" s="61"/>
      <c r="P217" s="50"/>
      <c r="Q217" s="61"/>
      <c r="R217" s="66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7"/>
      <c r="AK217" s="3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</row>
    <row r="218" spans="1:51">
      <c r="A218" s="5">
        <f t="shared" si="8"/>
        <v>0</v>
      </c>
      <c r="B218" s="31"/>
      <c r="C218" s="19"/>
      <c r="D218" s="19"/>
      <c r="E218" s="32"/>
      <c r="F218" s="19"/>
      <c r="G218" s="9"/>
      <c r="H218" s="65"/>
      <c r="I218" s="66"/>
      <c r="J218" s="61"/>
      <c r="K218" s="67"/>
      <c r="L218" s="66"/>
      <c r="M218" s="66"/>
      <c r="N218" s="61"/>
      <c r="O218" s="61"/>
      <c r="P218" s="50"/>
      <c r="Q218" s="61"/>
      <c r="R218" s="66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7"/>
      <c r="AK218" s="3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</row>
    <row r="219" spans="1:51">
      <c r="A219" s="5">
        <f t="shared" si="8"/>
        <v>0</v>
      </c>
      <c r="B219" s="31"/>
      <c r="C219" s="19"/>
      <c r="D219" s="19"/>
      <c r="E219" s="32"/>
      <c r="F219" s="19"/>
      <c r="G219" s="9"/>
      <c r="H219" s="65"/>
      <c r="I219" s="66"/>
      <c r="J219" s="61"/>
      <c r="K219" s="67"/>
      <c r="L219" s="66"/>
      <c r="M219" s="66"/>
      <c r="N219" s="61"/>
      <c r="O219" s="61"/>
      <c r="P219" s="50"/>
      <c r="Q219" s="61"/>
      <c r="R219" s="66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7"/>
      <c r="AK219" s="3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</row>
    <row r="220" spans="1:51">
      <c r="A220" s="5">
        <f t="shared" si="8"/>
        <v>0</v>
      </c>
      <c r="B220" s="31"/>
      <c r="C220" s="19"/>
      <c r="D220" s="19"/>
      <c r="E220" s="32"/>
      <c r="F220" s="19"/>
      <c r="G220" s="9"/>
      <c r="H220" s="65"/>
      <c r="I220" s="66"/>
      <c r="J220" s="61"/>
      <c r="K220" s="67"/>
      <c r="L220" s="66"/>
      <c r="M220" s="66"/>
      <c r="N220" s="61"/>
      <c r="O220" s="61"/>
      <c r="P220" s="50"/>
      <c r="Q220" s="61"/>
      <c r="R220" s="66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7"/>
      <c r="AK220" s="3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</row>
    <row r="221" spans="1:51">
      <c r="A221" s="5">
        <f t="shared" si="8"/>
        <v>0</v>
      </c>
      <c r="B221" s="31"/>
      <c r="C221" s="19"/>
      <c r="D221" s="19"/>
      <c r="E221" s="32"/>
      <c r="F221" s="19"/>
      <c r="G221" s="9"/>
      <c r="H221" s="65"/>
      <c r="I221" s="66"/>
      <c r="J221" s="61"/>
      <c r="K221" s="67"/>
      <c r="L221" s="66"/>
      <c r="M221" s="66"/>
      <c r="N221" s="61"/>
      <c r="O221" s="61"/>
      <c r="P221" s="50"/>
      <c r="Q221" s="61"/>
      <c r="R221" s="66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7"/>
      <c r="AK221" s="3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</row>
    <row r="222" spans="1:51">
      <c r="B222" s="19"/>
      <c r="C222" s="19"/>
      <c r="D222" s="19"/>
      <c r="E222" s="19"/>
      <c r="F222" s="19"/>
      <c r="P222" s="19"/>
      <c r="AK222" s="19"/>
    </row>
    <row r="223" spans="1:51">
      <c r="B223" s="19"/>
      <c r="C223" s="19"/>
      <c r="D223" s="19"/>
      <c r="E223" s="19"/>
      <c r="F223" s="19"/>
      <c r="P223" s="19"/>
      <c r="AK223" s="19"/>
    </row>
    <row r="224" spans="1:51">
      <c r="B224" s="19"/>
      <c r="C224" s="19"/>
      <c r="D224" s="19"/>
      <c r="E224" s="19"/>
      <c r="F224" s="19"/>
    </row>
    <row r="225" spans="2:6">
      <c r="B225" s="19"/>
      <c r="C225" s="19"/>
      <c r="D225" s="19"/>
      <c r="E225" s="19"/>
      <c r="F225" s="19"/>
    </row>
    <row r="226" spans="2:6">
      <c r="B226" s="19"/>
      <c r="C226" s="19"/>
      <c r="D226" s="19"/>
      <c r="E226" s="19"/>
      <c r="F226" s="19"/>
    </row>
    <row r="227" spans="2:6">
      <c r="B227" s="19"/>
      <c r="C227" s="19"/>
      <c r="D227" s="19"/>
      <c r="E227" s="19"/>
      <c r="F227" s="19"/>
    </row>
    <row r="228" spans="2:6">
      <c r="B228" s="19"/>
      <c r="C228" s="19"/>
      <c r="D228" s="19"/>
      <c r="E228" s="19"/>
      <c r="F228" s="19"/>
    </row>
    <row r="229" spans="2:6">
      <c r="B229" s="19"/>
      <c r="C229" s="19"/>
      <c r="D229" s="19"/>
      <c r="E229" s="19"/>
      <c r="F229" s="19"/>
    </row>
    <row r="230" spans="2:6">
      <c r="B230" s="19"/>
      <c r="C230" s="19"/>
      <c r="D230" s="19"/>
      <c r="E230" s="19"/>
      <c r="F230" s="19"/>
    </row>
    <row r="231" spans="2:6">
      <c r="B231" s="19"/>
      <c r="C231" s="19"/>
      <c r="D231" s="19"/>
      <c r="E231" s="19"/>
      <c r="F231" s="19"/>
    </row>
    <row r="232" spans="2:6">
      <c r="B232" s="19"/>
      <c r="C232" s="19"/>
      <c r="D232" s="19"/>
      <c r="E232" s="19"/>
      <c r="F232" s="19"/>
    </row>
    <row r="233" spans="2:6">
      <c r="B233" s="19"/>
      <c r="C233" s="19"/>
      <c r="D233" s="19"/>
      <c r="E233" s="19"/>
      <c r="F233" s="19"/>
    </row>
    <row r="234" spans="2:6">
      <c r="B234" s="19"/>
      <c r="C234" s="19"/>
      <c r="D234" s="19"/>
      <c r="E234" s="19"/>
      <c r="F234" s="19"/>
    </row>
    <row r="235" spans="2:6">
      <c r="B235" s="19"/>
      <c r="C235" s="19"/>
      <c r="D235" s="19"/>
      <c r="E235" s="19"/>
      <c r="F235" s="19"/>
    </row>
    <row r="236" spans="2:6">
      <c r="F236" s="19"/>
    </row>
    <row r="237" spans="2:6">
      <c r="F237" s="19"/>
    </row>
    <row r="238" spans="2:6">
      <c r="F238" s="19"/>
    </row>
    <row r="239" spans="2:6">
      <c r="F239" s="19"/>
    </row>
    <row r="240" spans="2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</sheetData>
  <mergeCells count="8">
    <mergeCell ref="J1:K1"/>
    <mergeCell ref="B3:C3"/>
    <mergeCell ref="B5:C5"/>
    <mergeCell ref="B6:C6"/>
    <mergeCell ref="I3:K3"/>
    <mergeCell ref="R3:AJ3"/>
    <mergeCell ref="P3:Q3"/>
    <mergeCell ref="N3:O3"/>
  </mergeCells>
  <phoneticPr fontId="0" type="noConversion"/>
  <pageMargins left="0.19685039370078741" right="0" top="0.78740157480314965" bottom="0" header="0.51181102362204722" footer="0"/>
  <pageSetup paperSize="9" scale="59" fitToWidth="2" fitToHeight="2" orientation="landscape" horizontalDpi="300" verticalDpi="300" r:id="rId1"/>
  <headerFooter alignWithMargins="0"/>
  <rowBreaks count="1" manualBreakCount="1">
    <brk id="13" min="1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L18" sqref="L18"/>
    </sheetView>
  </sheetViews>
  <sheetFormatPr defaultRowHeight="13.2"/>
  <cols>
    <col min="2" max="3" width="4.6640625" customWidth="1"/>
    <col min="4" max="4" width="13.88671875" bestFit="1" customWidth="1"/>
    <col min="5" max="5" width="7.5546875" bestFit="1" customWidth="1"/>
    <col min="6" max="6" width="31" bestFit="1" customWidth="1"/>
    <col min="9" max="9" width="2.554687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4"/>
  <sheetViews>
    <sheetView zoomScaleNormal="100" workbookViewId="0">
      <selection activeCell="K3" sqref="K3"/>
    </sheetView>
  </sheetViews>
  <sheetFormatPr defaultRowHeight="14.4"/>
  <cols>
    <col min="1" max="1" width="10.33203125" customWidth="1"/>
    <col min="2" max="2" width="2" customWidth="1"/>
    <col min="3" max="3" width="2.44140625" customWidth="1"/>
    <col min="5" max="5" width="9.6640625" customWidth="1"/>
    <col min="7" max="7" width="10.33203125" bestFit="1" customWidth="1"/>
    <col min="8" max="8" width="10.109375" customWidth="1"/>
    <col min="9" max="9" width="10.33203125" bestFit="1" customWidth="1"/>
    <col min="10" max="10" width="1.6640625" customWidth="1"/>
    <col min="11" max="11" width="10.77734375" style="115" bestFit="1" customWidth="1"/>
  </cols>
  <sheetData>
    <row r="1" spans="1:11" ht="2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14"/>
    </row>
    <row r="2" spans="1:11">
      <c r="A2" s="150" t="s">
        <v>167</v>
      </c>
      <c r="B2" s="150"/>
      <c r="C2" s="150"/>
      <c r="D2" s="150"/>
      <c r="E2" s="150"/>
      <c r="F2" s="150"/>
      <c r="G2" s="150"/>
      <c r="H2" s="150"/>
      <c r="I2" s="150"/>
      <c r="J2" s="150"/>
      <c r="K2" s="127">
        <v>46112</v>
      </c>
    </row>
    <row r="3" spans="1:11" ht="13.2">
      <c r="A3" s="151"/>
      <c r="B3" s="151"/>
      <c r="C3" s="151"/>
      <c r="I3" s="151"/>
      <c r="J3" s="151"/>
      <c r="K3" s="116"/>
    </row>
    <row r="4" spans="1:11">
      <c r="A4" s="29" t="s">
        <v>49</v>
      </c>
      <c r="I4" s="29" t="s">
        <v>49</v>
      </c>
      <c r="J4" s="28"/>
      <c r="K4" s="117" t="s">
        <v>184</v>
      </c>
    </row>
    <row r="5" spans="1:11">
      <c r="A5" s="29" t="s">
        <v>166</v>
      </c>
      <c r="H5" s="29"/>
      <c r="I5" s="29" t="s">
        <v>50</v>
      </c>
      <c r="K5" s="118" t="s">
        <v>185</v>
      </c>
    </row>
    <row r="6" spans="1:11">
      <c r="A6" s="29"/>
      <c r="H6" s="29"/>
      <c r="I6" s="29" t="s">
        <v>168</v>
      </c>
      <c r="K6" s="119" t="s">
        <v>168</v>
      </c>
    </row>
    <row r="7" spans="1:11">
      <c r="A7" s="29" t="s">
        <v>51</v>
      </c>
      <c r="B7" s="2" t="s">
        <v>52</v>
      </c>
      <c r="H7" s="29"/>
      <c r="I7" s="29" t="s">
        <v>51</v>
      </c>
      <c r="K7" s="118" t="s">
        <v>51</v>
      </c>
    </row>
    <row r="8" spans="1:11">
      <c r="A8" s="45">
        <v>27500</v>
      </c>
      <c r="B8" s="34"/>
      <c r="C8" s="34" t="s">
        <v>9</v>
      </c>
      <c r="D8" s="34"/>
      <c r="E8" s="34"/>
      <c r="F8" s="34"/>
      <c r="G8" s="34"/>
      <c r="H8" s="34"/>
      <c r="I8" s="34">
        <f>Receipts!G5</f>
        <v>27500</v>
      </c>
      <c r="J8" s="3"/>
      <c r="K8" s="120">
        <v>27500</v>
      </c>
    </row>
    <row r="9" spans="1:11">
      <c r="A9" s="45">
        <v>4283.67</v>
      </c>
      <c r="B9" s="34"/>
      <c r="C9" s="33" t="s">
        <v>53</v>
      </c>
      <c r="D9" s="34"/>
      <c r="E9" s="34"/>
      <c r="F9" s="34"/>
      <c r="G9" s="34"/>
      <c r="H9" s="34"/>
      <c r="I9" s="34">
        <f>Receipts!H5</f>
        <v>565.99</v>
      </c>
      <c r="J9" s="3"/>
      <c r="K9" s="120">
        <v>500</v>
      </c>
    </row>
    <row r="10" spans="1:11">
      <c r="A10" s="45">
        <v>0</v>
      </c>
      <c r="B10" s="34"/>
      <c r="C10" s="34" t="s">
        <v>54</v>
      </c>
      <c r="D10" s="34"/>
      <c r="E10" s="34"/>
      <c r="F10" s="34"/>
      <c r="G10" s="34"/>
      <c r="H10" s="34"/>
      <c r="I10" s="34">
        <f>Receipts!J5</f>
        <v>0</v>
      </c>
      <c r="J10" s="3"/>
      <c r="K10" s="120">
        <v>0</v>
      </c>
    </row>
    <row r="11" spans="1:11">
      <c r="A11" s="45">
        <v>0</v>
      </c>
      <c r="B11" s="34"/>
      <c r="C11" s="33" t="s">
        <v>21</v>
      </c>
      <c r="D11" s="34"/>
      <c r="E11" s="34"/>
      <c r="F11" s="34"/>
      <c r="G11" s="34"/>
      <c r="H11" s="34"/>
      <c r="I11" s="34">
        <f>Receipts!M5+Deposit!H5</f>
        <v>0</v>
      </c>
      <c r="J11" s="3"/>
      <c r="K11" s="120">
        <v>0</v>
      </c>
    </row>
    <row r="12" spans="1:11">
      <c r="A12" s="45">
        <v>1597</v>
      </c>
      <c r="B12" s="34"/>
      <c r="C12" s="33" t="s">
        <v>98</v>
      </c>
      <c r="D12" s="34"/>
      <c r="E12" s="34"/>
      <c r="F12" s="34"/>
      <c r="G12" s="34"/>
      <c r="H12" s="34"/>
      <c r="I12" s="34">
        <f>Receipts!K5</f>
        <v>755</v>
      </c>
      <c r="J12" s="3"/>
      <c r="K12" s="121">
        <v>300</v>
      </c>
    </row>
    <row r="13" spans="1:11">
      <c r="A13" s="45"/>
      <c r="B13" s="34"/>
      <c r="C13" s="60" t="s">
        <v>224</v>
      </c>
      <c r="D13" s="34"/>
      <c r="E13" s="34"/>
      <c r="F13" s="34"/>
      <c r="G13" s="34"/>
      <c r="H13" s="34"/>
      <c r="I13" s="61">
        <f>SUM(Receipts!L5)</f>
        <v>10.56</v>
      </c>
      <c r="J13" s="3"/>
      <c r="K13" s="121"/>
    </row>
    <row r="14" spans="1:11">
      <c r="A14" s="45">
        <v>1674.2</v>
      </c>
      <c r="B14" s="34"/>
      <c r="C14" s="34" t="s">
        <v>55</v>
      </c>
      <c r="D14" s="34"/>
      <c r="E14" s="34"/>
      <c r="F14" s="34"/>
      <c r="G14" s="34"/>
      <c r="H14" s="34"/>
      <c r="I14" s="34">
        <f>Receipts!N5</f>
        <v>2158.94</v>
      </c>
      <c r="J14" s="3"/>
      <c r="K14" s="120">
        <v>1500</v>
      </c>
    </row>
    <row r="15" spans="1:11" ht="13.2">
      <c r="A15" s="45">
        <v>0</v>
      </c>
      <c r="B15" s="34"/>
      <c r="C15" s="34" t="s">
        <v>15</v>
      </c>
      <c r="D15" s="34"/>
      <c r="E15" s="34"/>
      <c r="F15" s="34"/>
      <c r="G15" s="34"/>
      <c r="H15" s="34"/>
      <c r="I15" s="34">
        <f>Receipts!O5</f>
        <v>110.89</v>
      </c>
      <c r="J15" s="3"/>
      <c r="K15" s="71">
        <v>0</v>
      </c>
    </row>
    <row r="16" spans="1:11" ht="13.2">
      <c r="A16" s="25">
        <v>35054.869999999995</v>
      </c>
      <c r="B16" s="34"/>
      <c r="C16" s="25" t="s">
        <v>56</v>
      </c>
      <c r="D16" s="34"/>
      <c r="E16" s="34"/>
      <c r="F16" s="34"/>
      <c r="G16" s="34"/>
      <c r="H16" s="34"/>
      <c r="I16" s="18">
        <f>SUM(I8:I15)</f>
        <v>31101.38</v>
      </c>
      <c r="J16" s="9"/>
      <c r="K16" s="18">
        <v>29800</v>
      </c>
    </row>
    <row r="17" spans="1:11">
      <c r="B17" s="34"/>
      <c r="C17" s="25"/>
      <c r="D17" s="34"/>
      <c r="E17" s="34"/>
      <c r="F17" s="34"/>
      <c r="G17" s="34"/>
      <c r="H17" s="34"/>
      <c r="I17" s="25"/>
      <c r="J17" s="9"/>
      <c r="K17" s="120"/>
    </row>
    <row r="18" spans="1:11">
      <c r="A18" s="33"/>
      <c r="B18" s="25" t="s">
        <v>57</v>
      </c>
      <c r="C18" s="34"/>
      <c r="D18" s="34"/>
      <c r="E18" s="34"/>
      <c r="F18" s="34"/>
      <c r="G18" s="34"/>
      <c r="H18" s="34"/>
      <c r="I18" s="34"/>
      <c r="J18" s="3"/>
      <c r="K18" s="120"/>
    </row>
    <row r="19" spans="1:11">
      <c r="A19" s="33"/>
      <c r="B19" s="34"/>
      <c r="C19" s="25" t="s">
        <v>23</v>
      </c>
      <c r="D19" s="34"/>
      <c r="E19" s="34"/>
      <c r="F19" s="34"/>
      <c r="G19" s="34"/>
      <c r="H19" s="34"/>
      <c r="I19" s="34"/>
      <c r="J19" s="3"/>
      <c r="K19" s="120"/>
    </row>
    <row r="20" spans="1:11">
      <c r="A20" s="45">
        <v>3200</v>
      </c>
      <c r="B20" s="34"/>
      <c r="C20" s="34"/>
      <c r="D20" s="34" t="s">
        <v>30</v>
      </c>
      <c r="E20" s="34"/>
      <c r="F20" s="34"/>
      <c r="G20" s="34"/>
      <c r="I20" s="34">
        <f>Payments!I6</f>
        <v>4000</v>
      </c>
      <c r="J20" s="3"/>
      <c r="K20" s="121">
        <v>5000</v>
      </c>
    </row>
    <row r="21" spans="1:11" ht="13.2">
      <c r="A21" s="45">
        <v>923.83</v>
      </c>
      <c r="B21" s="34"/>
      <c r="C21" s="34"/>
      <c r="D21" s="34" t="s">
        <v>58</v>
      </c>
      <c r="E21" s="34"/>
      <c r="F21" s="34"/>
      <c r="G21" s="34"/>
      <c r="I21" s="34">
        <f>Payments!J6</f>
        <v>0</v>
      </c>
      <c r="J21" s="3"/>
      <c r="K21" s="122">
        <v>1000</v>
      </c>
    </row>
    <row r="22" spans="1:11">
      <c r="A22" s="45">
        <v>1379.24</v>
      </c>
      <c r="B22" s="34"/>
      <c r="C22" s="34"/>
      <c r="D22" s="33" t="s">
        <v>15</v>
      </c>
      <c r="E22" s="34"/>
      <c r="F22" s="34"/>
      <c r="G22" s="34"/>
      <c r="I22" s="35">
        <f>Payments!K6</f>
        <v>52.879999999999995</v>
      </c>
      <c r="K22" s="121">
        <v>10000</v>
      </c>
    </row>
    <row r="23" spans="1:11" ht="13.2">
      <c r="A23" s="18">
        <v>5503.07</v>
      </c>
      <c r="B23" s="34"/>
      <c r="C23" s="34"/>
      <c r="D23" s="34"/>
      <c r="E23" s="34"/>
      <c r="F23" s="34"/>
      <c r="G23" s="34"/>
      <c r="H23" s="34"/>
      <c r="I23" s="18">
        <f>SUM(I20:I22)</f>
        <v>4052.88</v>
      </c>
      <c r="J23" s="3"/>
      <c r="K23" s="18">
        <v>16000</v>
      </c>
    </row>
    <row r="24" spans="1:11">
      <c r="A24" s="45"/>
      <c r="B24" s="34"/>
      <c r="C24" s="25" t="s">
        <v>59</v>
      </c>
      <c r="D24" s="34"/>
      <c r="E24" s="34"/>
      <c r="F24" s="34"/>
      <c r="G24" s="34"/>
      <c r="H24" s="34"/>
      <c r="I24" s="34"/>
      <c r="J24" s="3"/>
      <c r="K24" s="120"/>
    </row>
    <row r="25" spans="1:11" ht="13.2">
      <c r="A25" s="45">
        <v>0</v>
      </c>
      <c r="B25" s="34"/>
      <c r="C25" s="34"/>
      <c r="D25" s="34" t="s">
        <v>33</v>
      </c>
      <c r="E25" s="34"/>
      <c r="F25" s="34"/>
      <c r="G25" s="34"/>
      <c r="I25" s="34">
        <f>+Payments!L6</f>
        <v>610</v>
      </c>
      <c r="J25" s="3"/>
      <c r="K25" s="122">
        <v>100</v>
      </c>
    </row>
    <row r="26" spans="1:11" ht="13.2">
      <c r="A26" s="18">
        <v>0</v>
      </c>
      <c r="B26" s="34"/>
      <c r="C26" s="34"/>
      <c r="D26" s="34"/>
      <c r="E26" s="34"/>
      <c r="F26" s="34"/>
      <c r="G26" s="34"/>
      <c r="H26" s="34"/>
      <c r="I26" s="18">
        <f>SUM(I25:I25)</f>
        <v>610</v>
      </c>
      <c r="J26" s="3"/>
      <c r="K26" s="18">
        <v>100</v>
      </c>
    </row>
    <row r="27" spans="1:11">
      <c r="A27" s="33"/>
      <c r="B27" s="34"/>
      <c r="C27" s="25" t="s">
        <v>25</v>
      </c>
      <c r="D27" s="34"/>
      <c r="E27" s="34"/>
      <c r="F27" s="34"/>
      <c r="G27" s="34"/>
      <c r="H27" s="34"/>
      <c r="I27" s="34"/>
      <c r="J27" s="3"/>
      <c r="K27" s="120"/>
    </row>
    <row r="28" spans="1:11" ht="13.2">
      <c r="A28" s="45">
        <v>232</v>
      </c>
      <c r="B28" s="34"/>
      <c r="C28" s="34"/>
      <c r="D28" s="33" t="s">
        <v>33</v>
      </c>
      <c r="E28" s="34"/>
      <c r="F28" s="34"/>
      <c r="G28" s="34"/>
      <c r="I28" s="34">
        <f>+Payments!M6</f>
        <v>295</v>
      </c>
      <c r="J28" s="3"/>
      <c r="K28" s="122">
        <v>250</v>
      </c>
    </row>
    <row r="29" spans="1:11" ht="13.2">
      <c r="A29" s="18">
        <v>232</v>
      </c>
      <c r="B29" s="34"/>
      <c r="C29" s="34"/>
      <c r="D29" s="34"/>
      <c r="E29" s="34"/>
      <c r="F29" s="34"/>
      <c r="G29" s="34"/>
      <c r="H29" s="34"/>
      <c r="I29" s="18">
        <f>SUM(I28:I28)</f>
        <v>295</v>
      </c>
      <c r="J29" s="3"/>
      <c r="K29" s="18">
        <v>250</v>
      </c>
    </row>
    <row r="30" spans="1:11">
      <c r="A30" s="33"/>
      <c r="B30" s="34"/>
      <c r="C30" s="25" t="s">
        <v>26</v>
      </c>
      <c r="D30" s="34"/>
      <c r="E30" s="34"/>
      <c r="F30" s="34"/>
      <c r="G30" s="34"/>
      <c r="H30" s="34"/>
      <c r="I30" s="34"/>
      <c r="J30" s="3"/>
      <c r="K30" s="120"/>
    </row>
    <row r="31" spans="1:11" ht="13.2">
      <c r="A31" s="45">
        <v>3739</v>
      </c>
      <c r="B31" s="34"/>
      <c r="C31" s="34"/>
      <c r="D31" s="33" t="s">
        <v>34</v>
      </c>
      <c r="E31" s="34"/>
      <c r="F31" s="34"/>
      <c r="G31" s="34"/>
      <c r="I31" s="34">
        <f>+Payments!N6</f>
        <v>0</v>
      </c>
      <c r="J31" s="3"/>
      <c r="K31" s="123">
        <v>2000</v>
      </c>
    </row>
    <row r="32" spans="1:11" ht="13.2">
      <c r="A32" s="45">
        <v>6266.92</v>
      </c>
      <c r="B32" s="34"/>
      <c r="C32" s="34"/>
      <c r="D32" s="33" t="s">
        <v>35</v>
      </c>
      <c r="E32" s="34"/>
      <c r="F32" s="34"/>
      <c r="G32" s="34"/>
      <c r="I32" s="34">
        <f>+Payments!O6</f>
        <v>0</v>
      </c>
      <c r="J32" s="3"/>
      <c r="K32" s="122">
        <v>0</v>
      </c>
    </row>
    <row r="33" spans="1:15" ht="13.2">
      <c r="A33" s="18">
        <v>10005.92</v>
      </c>
      <c r="B33" s="34"/>
      <c r="C33" s="34"/>
      <c r="D33" s="34"/>
      <c r="E33" s="34"/>
      <c r="F33" s="34"/>
      <c r="G33" s="34"/>
      <c r="H33" s="34"/>
      <c r="I33" s="18">
        <f>SUM(I31:I32)</f>
        <v>0</v>
      </c>
      <c r="J33" s="3"/>
      <c r="K33" s="18">
        <v>2000</v>
      </c>
    </row>
    <row r="34" spans="1:15">
      <c r="A34" s="33"/>
      <c r="B34" s="34"/>
      <c r="C34" s="25" t="s">
        <v>60</v>
      </c>
      <c r="D34" s="34"/>
      <c r="F34" s="43" t="s">
        <v>61</v>
      </c>
      <c r="G34" s="34"/>
      <c r="H34" s="34"/>
      <c r="I34" s="34"/>
      <c r="J34" s="3"/>
      <c r="K34" s="120"/>
    </row>
    <row r="35" spans="1:15">
      <c r="A35" s="33"/>
      <c r="B35" s="34"/>
      <c r="C35" s="34"/>
      <c r="E35" s="44" t="s">
        <v>62</v>
      </c>
      <c r="F35" s="46" t="s">
        <v>310</v>
      </c>
      <c r="G35" s="34"/>
      <c r="I35" s="33"/>
      <c r="J35" s="3"/>
      <c r="K35" s="120"/>
      <c r="O35" s="138"/>
    </row>
    <row r="36" spans="1:15" ht="13.2">
      <c r="A36" s="45">
        <v>0</v>
      </c>
      <c r="B36" s="34"/>
      <c r="C36" s="34"/>
      <c r="D36" s="33" t="s">
        <v>63</v>
      </c>
      <c r="E36" s="34"/>
      <c r="F36" s="37"/>
      <c r="G36" s="34"/>
      <c r="I36" s="18">
        <f>+Payments!P6</f>
        <v>0</v>
      </c>
      <c r="J36" s="4"/>
      <c r="K36" s="71">
        <v>100</v>
      </c>
    </row>
    <row r="37" spans="1:15">
      <c r="A37" s="45">
        <v>68.900000000000006</v>
      </c>
      <c r="B37" s="34"/>
      <c r="C37" s="34"/>
      <c r="D37" s="34" t="s">
        <v>103</v>
      </c>
      <c r="E37" s="34"/>
      <c r="F37" s="34"/>
      <c r="G37" s="34"/>
      <c r="I37" s="18">
        <f>+Payments!Q6</f>
        <v>100</v>
      </c>
      <c r="J37" s="4"/>
      <c r="K37" s="120">
        <v>4327</v>
      </c>
    </row>
    <row r="38" spans="1:15" ht="13.2">
      <c r="A38" s="18">
        <v>68.900000000000006</v>
      </c>
      <c r="B38" s="34"/>
      <c r="C38" s="34"/>
      <c r="D38" s="34"/>
      <c r="E38" s="34"/>
      <c r="F38" s="34"/>
      <c r="G38" s="34"/>
      <c r="H38" s="34"/>
      <c r="I38" s="18">
        <f>SUM(I36:I37)</f>
        <v>100</v>
      </c>
      <c r="J38" s="16"/>
      <c r="K38" s="18">
        <v>4427</v>
      </c>
    </row>
    <row r="39" spans="1:15">
      <c r="A39" s="33"/>
      <c r="B39" s="34"/>
      <c r="C39" s="34"/>
      <c r="D39" s="34"/>
      <c r="E39" s="34"/>
      <c r="F39" s="34"/>
      <c r="G39" s="34"/>
      <c r="H39" s="34"/>
      <c r="I39" s="33"/>
      <c r="J39" s="16"/>
      <c r="K39" s="120"/>
    </row>
    <row r="40" spans="1:15">
      <c r="A40" s="33"/>
      <c r="B40" s="34"/>
      <c r="C40" s="25" t="s">
        <v>28</v>
      </c>
      <c r="D40" s="25"/>
      <c r="E40" s="34"/>
      <c r="F40" s="34"/>
      <c r="G40" s="34"/>
      <c r="H40" s="34"/>
      <c r="I40" s="34"/>
      <c r="J40" s="3"/>
      <c r="K40" s="120"/>
    </row>
    <row r="41" spans="1:15" ht="13.2">
      <c r="A41" s="45">
        <v>4709.1899999999996</v>
      </c>
      <c r="B41" s="34"/>
      <c r="C41" s="34"/>
      <c r="D41" s="34" t="s">
        <v>37</v>
      </c>
      <c r="E41" s="34"/>
      <c r="F41" s="34"/>
      <c r="G41" s="34"/>
      <c r="I41" s="34">
        <f>+Payments!R6</f>
        <v>3509.1400000000012</v>
      </c>
      <c r="J41" s="3"/>
      <c r="K41" s="71">
        <v>5000</v>
      </c>
    </row>
    <row r="42" spans="1:15">
      <c r="A42" s="45">
        <v>356.47</v>
      </c>
      <c r="B42" s="34"/>
      <c r="C42" s="34"/>
      <c r="D42" s="34" t="s">
        <v>38</v>
      </c>
      <c r="E42" s="34"/>
      <c r="F42" s="34"/>
      <c r="G42" s="34"/>
      <c r="I42" s="34">
        <f>Payments!S6</f>
        <v>321.25</v>
      </c>
      <c r="J42" s="3"/>
      <c r="K42" s="120">
        <v>200</v>
      </c>
    </row>
    <row r="43" spans="1:15">
      <c r="A43" s="45">
        <v>0</v>
      </c>
      <c r="B43" s="34"/>
      <c r="C43" s="34"/>
      <c r="D43" s="33" t="s">
        <v>64</v>
      </c>
      <c r="E43" s="34"/>
      <c r="F43" s="34"/>
      <c r="G43" s="34"/>
      <c r="I43" s="34">
        <f>+Payments!U6</f>
        <v>0</v>
      </c>
      <c r="J43" s="3"/>
      <c r="K43" s="120">
        <v>300</v>
      </c>
    </row>
    <row r="44" spans="1:15">
      <c r="A44" s="45">
        <v>28.71</v>
      </c>
      <c r="B44" s="34"/>
      <c r="C44" s="34"/>
      <c r="D44" s="60" t="s">
        <v>102</v>
      </c>
      <c r="E44" s="34"/>
      <c r="F44" s="34"/>
      <c r="G44" s="34"/>
      <c r="I44" s="34">
        <f>Payments!T6</f>
        <v>93.7</v>
      </c>
      <c r="J44" s="3"/>
      <c r="K44" s="120">
        <v>100</v>
      </c>
    </row>
    <row r="45" spans="1:15" ht="13.2">
      <c r="A45" s="45">
        <v>2861.61</v>
      </c>
      <c r="B45" s="34"/>
      <c r="C45" s="34"/>
      <c r="D45" s="34" t="s">
        <v>12</v>
      </c>
      <c r="E45" s="34"/>
      <c r="F45" s="34"/>
      <c r="G45" s="34"/>
      <c r="I45" s="34">
        <f>+Payments!W6</f>
        <v>3575.44</v>
      </c>
      <c r="J45" s="3"/>
      <c r="K45" s="71">
        <v>3500</v>
      </c>
    </row>
    <row r="46" spans="1:15">
      <c r="A46" s="45">
        <v>80.94</v>
      </c>
      <c r="B46" s="34"/>
      <c r="C46" s="34"/>
      <c r="D46" s="34" t="s">
        <v>65</v>
      </c>
      <c r="E46" s="34"/>
      <c r="F46" s="34"/>
      <c r="G46" s="34"/>
      <c r="I46" s="34">
        <f>+Payments!X6</f>
        <v>268.29000000000002</v>
      </c>
      <c r="J46" s="3"/>
      <c r="K46" s="120">
        <v>250</v>
      </c>
    </row>
    <row r="47" spans="1:15">
      <c r="A47" s="45">
        <v>102.49</v>
      </c>
      <c r="B47" s="34"/>
      <c r="C47" s="34"/>
      <c r="D47" s="34" t="s">
        <v>66</v>
      </c>
      <c r="E47" s="34"/>
      <c r="F47" s="34"/>
      <c r="G47" s="34"/>
      <c r="I47" s="34">
        <f>+Payments!Y6</f>
        <v>101.75</v>
      </c>
      <c r="J47" s="3"/>
      <c r="K47" s="120">
        <v>100</v>
      </c>
    </row>
    <row r="48" spans="1:15">
      <c r="A48" s="45">
        <v>200</v>
      </c>
      <c r="B48" s="34"/>
      <c r="C48" s="34"/>
      <c r="D48" s="34" t="s">
        <v>41</v>
      </c>
      <c r="E48" s="34"/>
      <c r="F48" s="34"/>
      <c r="G48" s="34"/>
      <c r="I48" s="34">
        <f>+Payments!Z6</f>
        <v>210</v>
      </c>
      <c r="J48" s="3"/>
      <c r="K48" s="120">
        <v>400</v>
      </c>
    </row>
    <row r="49" spans="1:13" ht="13.2">
      <c r="A49" s="45">
        <v>276.99</v>
      </c>
      <c r="B49" s="34"/>
      <c r="C49" s="34"/>
      <c r="D49" s="33" t="s">
        <v>67</v>
      </c>
      <c r="E49" s="33"/>
      <c r="F49" s="33"/>
      <c r="G49" s="34"/>
      <c r="I49" s="33">
        <f>+Payments!AA6</f>
        <v>517.99</v>
      </c>
      <c r="J49" s="3"/>
      <c r="K49" s="122">
        <v>300</v>
      </c>
    </row>
    <row r="50" spans="1:13">
      <c r="A50" s="45">
        <v>49.97</v>
      </c>
      <c r="B50" s="34"/>
      <c r="C50" s="34"/>
      <c r="D50" s="34" t="s">
        <v>104</v>
      </c>
      <c r="E50" s="34"/>
      <c r="F50" s="34"/>
      <c r="G50" s="34"/>
      <c r="I50" s="33">
        <f>+Payments!AB6</f>
        <v>654.26</v>
      </c>
      <c r="J50" s="3"/>
      <c r="K50" s="120">
        <v>5000</v>
      </c>
    </row>
    <row r="51" spans="1:13" ht="13.2">
      <c r="A51" s="45">
        <v>1289.8</v>
      </c>
      <c r="B51" s="34"/>
      <c r="C51" s="34"/>
      <c r="D51" s="34" t="s">
        <v>68</v>
      </c>
      <c r="E51" s="34"/>
      <c r="F51" s="34"/>
      <c r="G51" s="34"/>
      <c r="I51" s="33">
        <f>+Payments!AC6</f>
        <v>3166.7000000000007</v>
      </c>
      <c r="J51" s="3"/>
      <c r="K51" s="71">
        <v>1000</v>
      </c>
    </row>
    <row r="52" spans="1:13">
      <c r="A52" s="45">
        <v>189</v>
      </c>
      <c r="B52" s="34"/>
      <c r="C52" s="34"/>
      <c r="D52" s="34" t="s">
        <v>44</v>
      </c>
      <c r="E52" s="34"/>
      <c r="F52" s="34"/>
      <c r="G52" s="34"/>
      <c r="I52" s="33">
        <f>Payments!AD6</f>
        <v>205</v>
      </c>
      <c r="J52" s="3"/>
      <c r="K52" s="120">
        <v>250</v>
      </c>
    </row>
    <row r="53" spans="1:13">
      <c r="A53" s="45">
        <v>264</v>
      </c>
      <c r="B53" s="34"/>
      <c r="C53" s="34"/>
      <c r="D53" s="34" t="s">
        <v>45</v>
      </c>
      <c r="E53" s="34"/>
      <c r="F53" s="34"/>
      <c r="G53" s="34"/>
      <c r="I53" s="33">
        <f>Payments!AE6</f>
        <v>0</v>
      </c>
      <c r="J53" s="3"/>
      <c r="K53" s="120">
        <v>300</v>
      </c>
    </row>
    <row r="54" spans="1:13">
      <c r="A54" s="45">
        <v>878</v>
      </c>
      <c r="B54" s="34"/>
      <c r="C54" s="34"/>
      <c r="D54" s="34" t="s">
        <v>46</v>
      </c>
      <c r="E54" s="34"/>
      <c r="F54" s="34"/>
      <c r="G54" s="34"/>
      <c r="I54" s="33">
        <f>Payments!AF6</f>
        <v>1361.5</v>
      </c>
      <c r="J54" s="3"/>
      <c r="K54" s="121">
        <v>6000</v>
      </c>
    </row>
    <row r="55" spans="1:13">
      <c r="A55" s="45">
        <v>1011.8000000000001</v>
      </c>
      <c r="B55" s="34"/>
      <c r="C55" s="34"/>
      <c r="D55" s="33" t="s">
        <v>47</v>
      </c>
      <c r="E55" s="34"/>
      <c r="F55" s="34"/>
      <c r="G55" s="34"/>
      <c r="I55" s="33">
        <f>Payments!AG6</f>
        <v>1155.7900000000002</v>
      </c>
      <c r="J55" s="3"/>
      <c r="K55" s="121">
        <v>1000</v>
      </c>
    </row>
    <row r="56" spans="1:13">
      <c r="A56" s="45">
        <v>2748</v>
      </c>
      <c r="B56" s="34"/>
      <c r="C56" s="34"/>
      <c r="D56" s="60" t="s">
        <v>101</v>
      </c>
      <c r="E56" s="34"/>
      <c r="F56" s="34"/>
      <c r="G56" s="34"/>
      <c r="I56" s="33">
        <f>Payments!AH6</f>
        <v>2233</v>
      </c>
      <c r="J56" s="3"/>
      <c r="K56" s="120">
        <v>2000</v>
      </c>
    </row>
    <row r="57" spans="1:13">
      <c r="A57" s="45">
        <v>0</v>
      </c>
      <c r="B57" s="34"/>
      <c r="C57" s="34"/>
      <c r="D57" s="60" t="s">
        <v>122</v>
      </c>
      <c r="E57" s="34"/>
      <c r="F57" s="34"/>
      <c r="G57" s="34"/>
      <c r="I57" s="33">
        <f>Payments!AI6</f>
        <v>0</v>
      </c>
      <c r="J57" s="3"/>
      <c r="K57" s="120">
        <v>500</v>
      </c>
    </row>
    <row r="58" spans="1:13" ht="13.2">
      <c r="A58" s="45">
        <v>0</v>
      </c>
      <c r="B58" s="34"/>
      <c r="C58" s="34"/>
      <c r="D58" s="34" t="s">
        <v>69</v>
      </c>
      <c r="E58" s="34"/>
      <c r="F58" s="34"/>
      <c r="G58" s="34"/>
      <c r="I58" s="36">
        <f>+Payments!AJ6</f>
        <v>0</v>
      </c>
      <c r="J58" s="3"/>
      <c r="K58" s="122">
        <v>100</v>
      </c>
    </row>
    <row r="59" spans="1:13" ht="13.2">
      <c r="A59" s="18">
        <v>15046.969999999998</v>
      </c>
      <c r="B59" s="34"/>
      <c r="C59" s="34"/>
      <c r="D59" s="34"/>
      <c r="E59" s="34"/>
      <c r="F59" s="34"/>
      <c r="G59" s="34"/>
      <c r="H59" s="33"/>
      <c r="I59" s="18">
        <f>SUM(I41:I58)</f>
        <v>17373.810000000005</v>
      </c>
      <c r="J59" s="3"/>
      <c r="K59" s="18">
        <v>26300</v>
      </c>
    </row>
    <row r="60" spans="1:13">
      <c r="A60" s="33"/>
      <c r="B60" s="34"/>
      <c r="C60" s="34"/>
      <c r="D60" s="34"/>
      <c r="E60" s="34"/>
      <c r="F60" s="34"/>
      <c r="G60" s="34"/>
      <c r="H60" s="33"/>
      <c r="I60" s="34"/>
      <c r="J60" s="3"/>
      <c r="K60" s="120"/>
    </row>
    <row r="61" spans="1:13">
      <c r="A61" s="45">
        <v>1869.07</v>
      </c>
      <c r="B61" s="34"/>
      <c r="C61" s="34"/>
      <c r="D61" s="25" t="s">
        <v>14</v>
      </c>
      <c r="E61" s="34"/>
      <c r="F61" s="34"/>
      <c r="G61" s="34"/>
      <c r="H61" s="34"/>
      <c r="I61" s="34">
        <f>+Payments!H6</f>
        <v>1955.5400000000004</v>
      </c>
      <c r="J61" s="3"/>
      <c r="K61" s="120">
        <v>250</v>
      </c>
    </row>
    <row r="62" spans="1:13">
      <c r="A62" s="33"/>
      <c r="B62" s="34"/>
      <c r="C62" s="34"/>
      <c r="D62" s="34"/>
      <c r="E62" s="34"/>
      <c r="F62" s="34"/>
      <c r="G62" s="34"/>
      <c r="H62" s="34"/>
      <c r="I62" s="34"/>
      <c r="J62" s="3"/>
      <c r="K62" s="120"/>
    </row>
    <row r="63" spans="1:13" ht="13.2">
      <c r="A63" s="18">
        <v>32725.93</v>
      </c>
      <c r="B63" s="34"/>
      <c r="C63" s="25" t="s">
        <v>70</v>
      </c>
      <c r="D63" s="34"/>
      <c r="E63" s="34"/>
      <c r="F63" s="34"/>
      <c r="G63" s="34"/>
      <c r="H63" s="34"/>
      <c r="I63" s="18">
        <f>+I61+I59+I38+I33+I29+I26+I23</f>
        <v>24387.230000000007</v>
      </c>
      <c r="J63" s="9"/>
      <c r="K63" s="18">
        <v>49327</v>
      </c>
      <c r="L63" s="17"/>
      <c r="M63" s="17"/>
    </row>
    <row r="64" spans="1:13">
      <c r="A64" s="34"/>
      <c r="B64" s="34"/>
      <c r="C64" s="34"/>
      <c r="D64" s="34"/>
      <c r="E64" s="34"/>
      <c r="F64" s="34"/>
      <c r="G64" s="34"/>
      <c r="H64" s="34"/>
      <c r="I64" s="34"/>
      <c r="J64" s="3"/>
      <c r="K64" s="120"/>
    </row>
    <row r="65" spans="1:11" ht="13.2">
      <c r="A65" s="18">
        <v>2328.9399999999951</v>
      </c>
      <c r="B65" s="25" t="s">
        <v>71</v>
      </c>
      <c r="C65" s="34"/>
      <c r="D65" s="34"/>
      <c r="E65" s="34"/>
      <c r="F65" s="34"/>
      <c r="G65" s="34"/>
      <c r="H65" s="34"/>
      <c r="I65" s="18">
        <f>I16-I63</f>
        <v>6714.1499999999942</v>
      </c>
      <c r="J65" s="25"/>
      <c r="K65" s="18">
        <v>-19527</v>
      </c>
    </row>
    <row r="66" spans="1:11">
      <c r="A66" s="33"/>
      <c r="B66" s="34"/>
      <c r="C66" s="34"/>
      <c r="D66" s="34"/>
      <c r="E66" s="34"/>
      <c r="F66" s="34"/>
      <c r="G66" s="34"/>
      <c r="H66" s="34"/>
      <c r="I66" s="34"/>
      <c r="J66" s="3"/>
    </row>
    <row r="67" spans="1:11">
      <c r="A67" s="42" t="s">
        <v>72</v>
      </c>
      <c r="B67" s="34"/>
      <c r="C67" s="34"/>
      <c r="D67" s="25" t="s">
        <v>73</v>
      </c>
      <c r="E67" s="34"/>
      <c r="F67" s="34"/>
      <c r="G67" s="38"/>
      <c r="H67" s="38"/>
      <c r="I67" s="38" t="s">
        <v>72</v>
      </c>
      <c r="J67" s="3"/>
      <c r="K67" s="124" t="s">
        <v>72</v>
      </c>
    </row>
    <row r="68" spans="1:11" ht="13.2">
      <c r="A68" s="33">
        <v>24450.51</v>
      </c>
      <c r="B68" s="34"/>
      <c r="C68" s="34"/>
      <c r="D68" s="34" t="s">
        <v>74</v>
      </c>
      <c r="E68" s="34"/>
      <c r="F68" s="34"/>
      <c r="G68" s="34"/>
      <c r="H68" s="34"/>
      <c r="I68" s="33">
        <v>35764.199999999997</v>
      </c>
      <c r="J68" s="3"/>
      <c r="K68" s="125">
        <v>26655</v>
      </c>
    </row>
    <row r="69" spans="1:11" ht="13.2">
      <c r="A69" s="34">
        <v>2328.9399999999951</v>
      </c>
      <c r="B69" s="34"/>
      <c r="C69" s="34"/>
      <c r="D69" s="34" t="s">
        <v>71</v>
      </c>
      <c r="E69" s="34"/>
      <c r="F69" s="34"/>
      <c r="G69" s="34"/>
      <c r="H69" s="34"/>
      <c r="I69" s="34">
        <f>I65</f>
        <v>6714.1499999999942</v>
      </c>
      <c r="J69" s="3"/>
      <c r="K69" s="126">
        <v>-19527</v>
      </c>
    </row>
    <row r="70" spans="1:11" ht="13.2">
      <c r="A70" s="18">
        <v>26779.449999999993</v>
      </c>
      <c r="B70" s="34"/>
      <c r="C70" s="34"/>
      <c r="D70" s="34" t="s">
        <v>75</v>
      </c>
      <c r="E70" s="34"/>
      <c r="F70" s="34"/>
      <c r="G70" s="34"/>
      <c r="H70" s="34"/>
      <c r="I70" s="18">
        <f>I68+I69</f>
        <v>42478.349999999991</v>
      </c>
      <c r="J70" s="3"/>
      <c r="K70" s="18"/>
    </row>
    <row r="71" spans="1:11">
      <c r="A71" s="41"/>
      <c r="B71" s="34"/>
      <c r="C71" s="34"/>
      <c r="D71" s="34"/>
      <c r="E71" s="34"/>
      <c r="F71" s="34"/>
      <c r="G71" s="34" t="s">
        <v>76</v>
      </c>
      <c r="H71" s="34"/>
      <c r="I71" s="34"/>
      <c r="J71" s="3"/>
    </row>
    <row r="72" spans="1:11">
      <c r="D72" s="27"/>
      <c r="H72" s="3"/>
    </row>
    <row r="73" spans="1:11">
      <c r="A73" s="19" t="str">
        <f ca="1">CELL("filename")</f>
        <v>https://d.docs.live.net/1d81ad189197f958/Great Houghton 2025/Finance/[GH-Accounts-2025-2026 xlsx.xlsx]Bank Reconciliation</v>
      </c>
      <c r="H73" s="3"/>
      <c r="I73" s="3"/>
      <c r="J73" s="3"/>
    </row>
    <row r="74" spans="1:11">
      <c r="H74" s="3"/>
      <c r="I74" s="20">
        <f ca="1">NOW()</f>
        <v>46113.710345717591</v>
      </c>
      <c r="J74" s="3"/>
    </row>
    <row r="75" spans="1:11">
      <c r="G75" s="27"/>
      <c r="H75" s="3"/>
      <c r="I75" s="3"/>
      <c r="J75" s="3"/>
    </row>
    <row r="76" spans="1:11">
      <c r="H76" s="3"/>
      <c r="I76" s="3"/>
      <c r="J76" s="3"/>
    </row>
    <row r="77" spans="1:11">
      <c r="H77" s="3"/>
      <c r="I77" s="3"/>
      <c r="J77" s="3"/>
    </row>
    <row r="78" spans="1:11">
      <c r="H78" s="3"/>
      <c r="I78" s="3"/>
      <c r="J78" s="3"/>
    </row>
    <row r="79" spans="1:11">
      <c r="H79" s="3"/>
      <c r="I79" s="3"/>
      <c r="J79" s="3"/>
    </row>
    <row r="80" spans="1:11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  <row r="171" spans="8:10">
      <c r="H171" s="3"/>
      <c r="I171" s="3"/>
      <c r="J171" s="3"/>
    </row>
    <row r="172" spans="8:10">
      <c r="H172" s="3"/>
      <c r="I172" s="3"/>
      <c r="J172" s="3"/>
    </row>
    <row r="173" spans="8:10">
      <c r="H173" s="3"/>
      <c r="I173" s="3"/>
      <c r="J173" s="3"/>
    </row>
    <row r="174" spans="8:10">
      <c r="H174" s="3"/>
      <c r="I174" s="3"/>
      <c r="J174" s="3"/>
    </row>
  </sheetData>
  <mergeCells count="4">
    <mergeCell ref="A1:J1"/>
    <mergeCell ref="A2:J2"/>
    <mergeCell ref="A3:C3"/>
    <mergeCell ref="I3:J3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77" orientation="portrait" r:id="rId1"/>
  <headerFooter alignWithMargins="0">
    <oddFooter>&amp;LGreat Houghton Parish Council&amp;CAccounts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workbookViewId="0">
      <selection activeCell="I17" sqref="I17"/>
    </sheetView>
  </sheetViews>
  <sheetFormatPr defaultRowHeight="13.2"/>
  <cols>
    <col min="1" max="1" width="13.88671875" customWidth="1"/>
    <col min="4" max="4" width="9.33203125" bestFit="1" customWidth="1"/>
  </cols>
  <sheetData>
    <row r="1" spans="1:8">
      <c r="C1" t="s">
        <v>0</v>
      </c>
      <c r="H1" t="s">
        <v>123</v>
      </c>
    </row>
    <row r="3" spans="1:8">
      <c r="A3" t="s">
        <v>87</v>
      </c>
      <c r="B3" t="s">
        <v>88</v>
      </c>
      <c r="C3" t="s">
        <v>89</v>
      </c>
      <c r="D3" t="s">
        <v>90</v>
      </c>
      <c r="G3" t="s">
        <v>91</v>
      </c>
    </row>
    <row r="4" spans="1:8">
      <c r="B4" t="s">
        <v>51</v>
      </c>
      <c r="C4" t="s">
        <v>51</v>
      </c>
      <c r="D4" t="s">
        <v>51</v>
      </c>
      <c r="E4" t="s">
        <v>92</v>
      </c>
    </row>
    <row r="8" spans="1:8">
      <c r="A8" t="s">
        <v>93</v>
      </c>
      <c r="D8" s="54"/>
      <c r="E8" s="58"/>
    </row>
    <row r="11" spans="1:8">
      <c r="A11" t="s">
        <v>94</v>
      </c>
      <c r="D11" s="59"/>
      <c r="E11" s="58"/>
      <c r="G11" s="17"/>
    </row>
    <row r="12" spans="1:8">
      <c r="G12" s="17"/>
    </row>
    <row r="14" spans="1:8">
      <c r="A14" t="s">
        <v>95</v>
      </c>
      <c r="D14" s="54"/>
      <c r="E14" s="58"/>
    </row>
    <row r="19" spans="1:7">
      <c r="A19" t="s">
        <v>96</v>
      </c>
      <c r="D19" s="54"/>
      <c r="E19" s="58"/>
      <c r="G19" s="17"/>
    </row>
    <row r="20" spans="1:7">
      <c r="D20" s="54"/>
      <c r="E20" s="58"/>
      <c r="G20" s="17"/>
    </row>
    <row r="21" spans="1:7">
      <c r="A21" t="s">
        <v>97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tabSelected="1" workbookViewId="0">
      <selection activeCell="D23" sqref="D23"/>
    </sheetView>
  </sheetViews>
  <sheetFormatPr defaultRowHeight="13.2"/>
  <cols>
    <col min="2" max="2" width="9.109375" customWidth="1"/>
    <col min="3" max="3" width="21.33203125" customWidth="1"/>
    <col min="4" max="4" width="18" customWidth="1"/>
    <col min="5" max="5" width="12.5546875" customWidth="1"/>
  </cols>
  <sheetData>
    <row r="1" spans="2:6" ht="33.6">
      <c r="B1" s="92" t="s">
        <v>357</v>
      </c>
      <c r="C1" s="92"/>
      <c r="D1" s="92"/>
      <c r="E1" s="93"/>
      <c r="F1" s="93"/>
    </row>
    <row r="2" spans="2:6" ht="21">
      <c r="B2" s="82"/>
      <c r="C2" s="82"/>
      <c r="D2" s="82"/>
      <c r="E2" s="82"/>
    </row>
    <row r="3" spans="2:6" ht="15.6">
      <c r="B3" s="83"/>
      <c r="C3" s="84" t="s">
        <v>358</v>
      </c>
      <c r="D3" s="84"/>
      <c r="E3" s="83"/>
      <c r="F3" s="83"/>
    </row>
    <row r="4" spans="2:6" ht="15.6">
      <c r="B4" s="83"/>
      <c r="C4" s="85" t="s">
        <v>113</v>
      </c>
      <c r="D4" s="86">
        <v>42478.35</v>
      </c>
      <c r="E4" s="83"/>
      <c r="F4" s="83"/>
    </row>
    <row r="5" spans="2:6" ht="15.6">
      <c r="B5" s="83"/>
      <c r="C5" s="85" t="s">
        <v>114</v>
      </c>
      <c r="D5" s="86">
        <f>SUM(D4:D4)</f>
        <v>42478.35</v>
      </c>
      <c r="E5" s="83"/>
      <c r="F5" s="83"/>
    </row>
    <row r="6" spans="2:6" ht="31.2">
      <c r="B6" s="83"/>
      <c r="C6" s="87" t="s">
        <v>141</v>
      </c>
      <c r="D6" s="86"/>
      <c r="E6" s="83"/>
      <c r="F6" s="83"/>
    </row>
    <row r="7" spans="2:6" ht="15.6">
      <c r="B7" s="83"/>
      <c r="C7" s="85" t="s">
        <v>114</v>
      </c>
      <c r="D7" s="86">
        <f>SUM(D5-D6)</f>
        <v>42478.35</v>
      </c>
      <c r="E7" s="83"/>
      <c r="F7" s="83"/>
    </row>
    <row r="8" spans="2:6" ht="25.8">
      <c r="B8" s="82"/>
      <c r="C8" s="88"/>
      <c r="D8" s="88"/>
      <c r="E8" s="82"/>
    </row>
    <row r="9" spans="2:6" ht="21">
      <c r="C9" s="82" t="s">
        <v>115</v>
      </c>
      <c r="D9" s="82"/>
      <c r="E9" s="82"/>
    </row>
    <row r="10" spans="2:6" ht="21">
      <c r="B10" s="82"/>
      <c r="C10" s="97" t="s">
        <v>116</v>
      </c>
      <c r="D10" s="2" t="s">
        <v>78</v>
      </c>
      <c r="E10" s="97" t="s">
        <v>117</v>
      </c>
      <c r="F10" s="89" t="s">
        <v>8</v>
      </c>
    </row>
    <row r="11" spans="2:6" ht="21">
      <c r="B11" s="82"/>
      <c r="C11" s="102"/>
      <c r="D11" s="100"/>
      <c r="E11" s="100"/>
      <c r="F11" s="103"/>
    </row>
    <row r="12" spans="2:6" ht="21">
      <c r="B12" s="82"/>
      <c r="C12" s="99"/>
      <c r="D12" s="100"/>
      <c r="E12" s="101"/>
      <c r="F12" s="101"/>
    </row>
    <row r="13" spans="2:6" ht="21">
      <c r="B13" s="82"/>
      <c r="C13" s="99"/>
      <c r="D13" s="100"/>
      <c r="E13" s="99"/>
      <c r="F13" s="101"/>
    </row>
    <row r="14" spans="2:6" ht="18">
      <c r="B14" s="90"/>
      <c r="C14" s="99"/>
      <c r="D14" s="100"/>
      <c r="E14" s="99"/>
      <c r="F14" s="101"/>
    </row>
    <row r="15" spans="2:6" ht="18">
      <c r="B15" s="90"/>
      <c r="C15" s="99"/>
      <c r="D15" s="100"/>
      <c r="E15" s="99"/>
      <c r="F15" s="101"/>
    </row>
    <row r="16" spans="2:6" ht="18">
      <c r="B16" s="90"/>
      <c r="C16" s="99"/>
      <c r="D16" s="100"/>
      <c r="E16" s="99"/>
      <c r="F16" s="101"/>
    </row>
    <row r="17" spans="2:6" ht="18">
      <c r="B17" s="90"/>
      <c r="C17" s="19"/>
      <c r="D17" s="32"/>
      <c r="E17" s="19"/>
      <c r="F17" s="91">
        <f>SUM(F11:F16)</f>
        <v>0</v>
      </c>
    </row>
    <row r="18" spans="2:6" ht="18">
      <c r="B18" s="90"/>
    </row>
    <row r="19" spans="2:6" ht="12.75" customHeight="1">
      <c r="C19" s="140" t="s">
        <v>359</v>
      </c>
      <c r="D19" s="141"/>
    </row>
    <row r="20" spans="2:6" ht="15.6">
      <c r="C20" s="85" t="s">
        <v>118</v>
      </c>
      <c r="D20" s="86">
        <v>47995.5</v>
      </c>
    </row>
    <row r="21" spans="2:6" ht="15.6">
      <c r="C21" s="85" t="s">
        <v>119</v>
      </c>
      <c r="D21" s="86">
        <v>80</v>
      </c>
    </row>
    <row r="22" spans="2:6" ht="15.6">
      <c r="C22" s="85" t="s">
        <v>120</v>
      </c>
      <c r="D22" s="61">
        <v>5597.15</v>
      </c>
    </row>
    <row r="23" spans="2:6" ht="15.6">
      <c r="C23" s="85" t="s">
        <v>8</v>
      </c>
      <c r="D23" s="86">
        <f>SUM(D20:D21)-D22</f>
        <v>42478.35</v>
      </c>
    </row>
    <row r="25" spans="2:6" ht="15.6">
      <c r="C25" s="94" t="s">
        <v>121</v>
      </c>
      <c r="D25" s="27">
        <f>SUM(D23-D7)</f>
        <v>0</v>
      </c>
    </row>
    <row r="26" spans="2:6" ht="14.4">
      <c r="C26" s="95"/>
      <c r="D26" s="96"/>
    </row>
    <row r="27" spans="2:6" ht="15.6">
      <c r="C27" s="94"/>
      <c r="D27" s="27"/>
    </row>
    <row r="28" spans="2:6" ht="15.6">
      <c r="C28" s="94"/>
      <c r="D28" s="27"/>
    </row>
    <row r="30" spans="2:6">
      <c r="C30" t="s">
        <v>130</v>
      </c>
    </row>
    <row r="31" spans="2:6">
      <c r="C31" t="s">
        <v>131</v>
      </c>
    </row>
    <row r="33" spans="3:3">
      <c r="C33" t="s">
        <v>132</v>
      </c>
    </row>
  </sheetData>
  <mergeCells count="1">
    <mergeCell ref="C19:D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3.2"/>
  <sheetData>
    <row r="1" spans="1:1">
      <c r="A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3.2"/>
  <sheetData>
    <row r="1" spans="1:1">
      <c r="A1" t="s">
        <v>124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3.2"/>
  <cols>
    <col min="1" max="1" width="17.44140625" customWidth="1"/>
    <col min="2" max="2" width="18.88671875" customWidth="1"/>
    <col min="3" max="3" width="23.5546875" customWidth="1"/>
    <col min="4" max="4" width="17.33203125" customWidth="1"/>
  </cols>
  <sheetData>
    <row r="1" spans="1:6">
      <c r="A1" s="2" t="s">
        <v>0</v>
      </c>
      <c r="B1" s="2"/>
      <c r="C1" s="2"/>
      <c r="D1" s="2" t="s">
        <v>126</v>
      </c>
      <c r="E1" s="2"/>
      <c r="F1" s="2"/>
    </row>
    <row r="2" spans="1:6">
      <c r="A2" s="2" t="s">
        <v>77</v>
      </c>
      <c r="B2" s="2"/>
      <c r="C2" s="2"/>
      <c r="D2" s="2" t="s">
        <v>133</v>
      </c>
      <c r="E2" s="2"/>
      <c r="F2" s="2"/>
    </row>
    <row r="4" spans="1:6">
      <c r="A4" s="39" t="s">
        <v>79</v>
      </c>
      <c r="B4" s="39" t="s">
        <v>80</v>
      </c>
      <c r="C4" s="39" t="s">
        <v>81</v>
      </c>
      <c r="D4" s="39" t="s">
        <v>82</v>
      </c>
      <c r="E4" s="1" t="s">
        <v>14</v>
      </c>
    </row>
    <row r="5" spans="1:6">
      <c r="A5" s="64" t="s">
        <v>83</v>
      </c>
      <c r="B5" s="1" t="s">
        <v>84</v>
      </c>
      <c r="C5" s="1" t="s">
        <v>85</v>
      </c>
      <c r="E5" s="1" t="s">
        <v>86</v>
      </c>
    </row>
    <row r="6" spans="1:6" ht="13.8">
      <c r="A6" s="78">
        <v>43178</v>
      </c>
      <c r="B6" s="81">
        <v>987543757</v>
      </c>
      <c r="C6" s="79" t="s">
        <v>134</v>
      </c>
      <c r="D6" s="79" t="s">
        <v>125</v>
      </c>
      <c r="E6" s="79">
        <v>60.75</v>
      </c>
    </row>
    <row r="7" spans="1:6" ht="13.8">
      <c r="A7" s="78">
        <v>43200</v>
      </c>
      <c r="B7" s="81">
        <v>927129222</v>
      </c>
      <c r="C7" s="79" t="s">
        <v>135</v>
      </c>
      <c r="D7" s="79" t="s">
        <v>125</v>
      </c>
      <c r="E7" s="80">
        <v>11.98</v>
      </c>
    </row>
    <row r="8" spans="1:6" ht="13.8">
      <c r="A8" s="78">
        <v>43263</v>
      </c>
      <c r="B8" s="81">
        <v>280335711</v>
      </c>
      <c r="C8" s="79" t="s">
        <v>136</v>
      </c>
      <c r="D8" s="79" t="s">
        <v>125</v>
      </c>
      <c r="E8" s="80">
        <v>84</v>
      </c>
    </row>
    <row r="9" spans="1:6" ht="13.8">
      <c r="A9" s="78">
        <v>43291</v>
      </c>
      <c r="B9" s="81">
        <v>987543757</v>
      </c>
      <c r="C9" s="79" t="s">
        <v>134</v>
      </c>
      <c r="D9" s="79" t="s">
        <v>125</v>
      </c>
      <c r="E9" s="80">
        <v>36</v>
      </c>
    </row>
    <row r="10" spans="1:6" ht="13.8">
      <c r="A10" s="78">
        <v>43346</v>
      </c>
      <c r="B10" s="81">
        <v>440498250</v>
      </c>
      <c r="C10" s="79" t="s">
        <v>41</v>
      </c>
      <c r="D10" s="79" t="s">
        <v>125</v>
      </c>
      <c r="E10" s="80">
        <v>40</v>
      </c>
    </row>
    <row r="11" spans="1:6" ht="13.8">
      <c r="A11" s="78">
        <v>43444</v>
      </c>
      <c r="B11" s="81">
        <v>125677259</v>
      </c>
      <c r="C11" s="79" t="s">
        <v>137</v>
      </c>
      <c r="D11" s="79" t="s">
        <v>125</v>
      </c>
      <c r="E11" s="80">
        <v>41.2</v>
      </c>
    </row>
    <row r="12" spans="1:6" ht="13.8">
      <c r="A12" s="78">
        <v>43473</v>
      </c>
      <c r="B12" s="81">
        <v>927129222</v>
      </c>
      <c r="C12" s="79" t="s">
        <v>135</v>
      </c>
      <c r="D12" s="79" t="s">
        <v>125</v>
      </c>
      <c r="E12" s="80">
        <v>2</v>
      </c>
    </row>
    <row r="13" spans="1:6" ht="13.8">
      <c r="A13" s="78">
        <v>43476</v>
      </c>
      <c r="B13" s="81">
        <v>135939387</v>
      </c>
      <c r="C13" s="79" t="s">
        <v>139</v>
      </c>
      <c r="D13" s="79" t="s">
        <v>125</v>
      </c>
      <c r="E13" s="80">
        <v>19.579999999999998</v>
      </c>
    </row>
    <row r="14" spans="1:6" ht="13.8">
      <c r="A14" s="78">
        <v>43481</v>
      </c>
      <c r="B14" s="81">
        <v>105540018</v>
      </c>
      <c r="C14" s="79" t="s">
        <v>138</v>
      </c>
      <c r="D14" s="79" t="s">
        <v>125</v>
      </c>
      <c r="E14" s="80">
        <v>11.16</v>
      </c>
    </row>
    <row r="15" spans="1:6" ht="13.8">
      <c r="A15" s="78">
        <v>43493</v>
      </c>
      <c r="B15" s="81">
        <v>895296854</v>
      </c>
      <c r="C15" s="79" t="s">
        <v>140</v>
      </c>
      <c r="D15" s="79" t="s">
        <v>125</v>
      </c>
      <c r="E15" s="80">
        <v>6.4</v>
      </c>
    </row>
    <row r="16" spans="1:6" ht="13.8">
      <c r="A16" s="78">
        <v>43498</v>
      </c>
      <c r="B16" s="81">
        <v>135939387</v>
      </c>
      <c r="C16" s="79" t="s">
        <v>139</v>
      </c>
      <c r="D16" s="79" t="s">
        <v>125</v>
      </c>
      <c r="E16" s="80">
        <v>8.73</v>
      </c>
    </row>
    <row r="17" spans="1:5" ht="13.8">
      <c r="A17" s="78"/>
      <c r="B17" s="79"/>
      <c r="C17" s="79"/>
      <c r="D17" s="79"/>
      <c r="E17" s="80"/>
    </row>
    <row r="18" spans="1:5" ht="13.8">
      <c r="A18" s="78"/>
      <c r="B18" s="79"/>
      <c r="C18" s="79"/>
      <c r="D18" s="79"/>
      <c r="E18" s="80"/>
    </row>
    <row r="19" spans="1:5">
      <c r="A19" s="74"/>
      <c r="C19" s="19" t="s">
        <v>72</v>
      </c>
      <c r="D19" s="19"/>
      <c r="E19" s="61">
        <f>SUM(E6:E16)</f>
        <v>321.8</v>
      </c>
    </row>
    <row r="20" spans="1:5">
      <c r="A20" s="74"/>
      <c r="C20" s="19"/>
      <c r="D20" s="19"/>
      <c r="E20" s="61"/>
    </row>
    <row r="21" spans="1:5">
      <c r="A21" s="2" t="s">
        <v>127</v>
      </c>
      <c r="B21" s="77">
        <v>43626</v>
      </c>
    </row>
    <row r="22" spans="1:5">
      <c r="A22" s="2" t="s">
        <v>128</v>
      </c>
      <c r="B22" s="77">
        <v>43663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Receipts</vt:lpstr>
      <vt:lpstr>Payments</vt:lpstr>
      <vt:lpstr>Deposit</vt:lpstr>
      <vt:lpstr>Summary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Great Houghton</cp:lastModifiedBy>
  <cp:lastPrinted>2026-04-01T16:03:06Z</cp:lastPrinted>
  <dcterms:created xsi:type="dcterms:W3CDTF">2004-01-27T15:52:12Z</dcterms:created>
  <dcterms:modified xsi:type="dcterms:W3CDTF">2026-04-01T16:03:16Z</dcterms:modified>
</cp:coreProperties>
</file>